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workbookPr date1904="1"/>
  <bookViews>
    <workbookView xWindow="0" yWindow="40" windowWidth="15960" windowHeight="18080"/>
  </bookViews>
  <sheets>
    <sheet name="Sheet 1" sheetId="1" r:id="rId4"/>
  </sheets>
</workbook>
</file>

<file path=xl/sharedStrings.xml><?xml version="1.0" encoding="utf-8"?>
<sst xmlns="http://schemas.openxmlformats.org/spreadsheetml/2006/main" uniqueCount="14">
  <si>
    <t>Table 1</t>
  </si>
  <si>
    <t>0-9 år</t>
  </si>
  <si>
    <t>10-19 år</t>
  </si>
  <si>
    <t>20-29 år</t>
  </si>
  <si>
    <t>30-39 år</t>
  </si>
  <si>
    <t>40-49 år</t>
  </si>
  <si>
    <t>50-59 år</t>
  </si>
  <si>
    <t>60-69 år</t>
  </si>
  <si>
    <t>70-79 år</t>
  </si>
  <si>
    <t>80-89 år</t>
  </si>
  <si>
    <t>90-99 år</t>
  </si>
  <si>
    <t>Befolkningen ellers</t>
  </si>
  <si>
    <t>Over 70</t>
  </si>
  <si>
    <t>Befolkning</t>
  </si>
</sst>
</file>

<file path=xl/styles.xml><?xml version="1.0" encoding="utf-8"?>
<styleSheet xmlns="http://schemas.openxmlformats.org/spreadsheetml/2006/main">
  <numFmts count="1">
    <numFmt numFmtId="0" formatCode="General"/>
  </numFmts>
  <fonts count="5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  <font>
      <sz val="14"/>
      <color indexed="14"/>
      <name val="Helvetica"/>
    </font>
    <font>
      <sz val="12"/>
      <color indexed="17"/>
      <name val="Helvetica Neue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</fills>
  <borders count="21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2"/>
      </bottom>
      <diagonal/>
    </border>
    <border>
      <left style="thin">
        <color indexed="10"/>
      </left>
      <right style="thin">
        <color indexed="12"/>
      </right>
      <top style="thin">
        <color indexed="11"/>
      </top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1"/>
      </top>
      <bottom style="thin">
        <color indexed="10"/>
      </bottom>
      <diagonal/>
    </border>
    <border>
      <left style="thin">
        <color indexed="12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0"/>
      </top>
      <bottom style="thin">
        <color indexed="12"/>
      </bottom>
      <diagonal/>
    </border>
    <border>
      <left style="thin">
        <color indexed="12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2"/>
      </left>
      <right style="thin">
        <color indexed="10"/>
      </right>
      <top style="thin">
        <color indexed="12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2"/>
      </top>
      <bottom style="thin">
        <color indexed="10"/>
      </bottom>
      <diagonal/>
    </border>
    <border>
      <left style="thin">
        <color indexed="12"/>
      </left>
      <right style="thin">
        <color indexed="10"/>
      </right>
      <top style="thin">
        <color indexed="12"/>
      </top>
      <bottom style="thin">
        <color indexed="12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2"/>
      </right>
      <top style="thin">
        <color indexed="12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2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2"/>
      </left>
      <right style="thin">
        <color indexed="10"/>
      </right>
      <top style="thin">
        <color indexed="10"/>
      </top>
      <bottom style="thin">
        <color indexed="12"/>
      </bottom>
      <diagonal/>
    </border>
    <border>
      <left style="thin">
        <color indexed="10"/>
      </left>
      <right style="thin">
        <color indexed="12"/>
      </right>
      <top style="thin">
        <color indexed="12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41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0" fontId="2" fillId="2" borderId="1" applyNumberFormat="0" applyFont="1" applyFill="1" applyBorder="1" applyAlignment="1" applyProtection="0">
      <alignment vertical="top" wrapText="1"/>
    </xf>
    <xf numFmtId="0" fontId="2" fillId="2" borderId="2" applyNumberFormat="0" applyFont="1" applyFill="1" applyBorder="1" applyAlignment="1" applyProtection="0">
      <alignment vertical="top" wrapText="1"/>
    </xf>
    <xf numFmtId="0" fontId="2" fillId="2" borderId="2" applyNumberFormat="1" applyFont="1" applyFill="1" applyBorder="1" applyAlignment="1" applyProtection="0">
      <alignment vertical="top" wrapText="1"/>
    </xf>
    <xf numFmtId="0" fontId="2" fillId="2" borderId="1" applyNumberFormat="1" applyFont="1" applyFill="1" applyBorder="1" applyAlignment="1" applyProtection="0">
      <alignment vertical="top" wrapText="1"/>
    </xf>
    <xf numFmtId="0" fontId="2" fillId="3" borderId="3" applyNumberFormat="1" applyFont="1" applyFill="1" applyBorder="1" applyAlignment="1" applyProtection="0">
      <alignment vertical="top" wrapText="1"/>
    </xf>
    <xf numFmtId="49" fontId="3" fillId="4" borderId="4" applyNumberFormat="1" applyFont="1" applyFill="1" applyBorder="1" applyAlignment="1" applyProtection="0">
      <alignment horizontal="left" vertical="top" wrapText="1" readingOrder="1"/>
    </xf>
    <xf numFmtId="0" fontId="3" fillId="5" borderId="4" applyNumberFormat="1" applyFont="1" applyFill="1" applyBorder="1" applyAlignment="1" applyProtection="0">
      <alignment vertical="top" wrapText="1" readingOrder="1"/>
    </xf>
    <xf numFmtId="0" fontId="0" borderId="5" applyNumberFormat="1" applyFont="1" applyFill="0" applyBorder="1" applyAlignment="1" applyProtection="0">
      <alignment vertical="top" wrapText="1"/>
    </xf>
    <xf numFmtId="0" fontId="0" borderId="4" applyNumberFormat="1" applyFont="1" applyFill="0" applyBorder="1" applyAlignment="1" applyProtection="0">
      <alignment vertical="top" wrapText="1"/>
    </xf>
    <xf numFmtId="0" fontId="0" borderId="6" applyNumberFormat="1" applyFont="1" applyFill="0" applyBorder="1" applyAlignment="1" applyProtection="0">
      <alignment vertical="top" wrapText="1"/>
    </xf>
    <xf numFmtId="0" fontId="0" borderId="7" applyNumberFormat="1" applyFont="1" applyFill="0" applyBorder="1" applyAlignment="1" applyProtection="0">
      <alignment vertical="top" wrapText="1"/>
    </xf>
    <xf numFmtId="0" fontId="2" fillId="3" borderId="8" applyNumberFormat="1" applyFont="1" applyFill="1" applyBorder="1" applyAlignment="1" applyProtection="0">
      <alignment vertical="top" wrapText="1"/>
    </xf>
    <xf numFmtId="0" fontId="3" fillId="6" borderId="4" applyNumberFormat="1" applyFont="1" applyFill="1" applyBorder="1" applyAlignment="1" applyProtection="0">
      <alignment vertical="top" wrapText="1" readingOrder="1"/>
    </xf>
    <xf numFmtId="0" fontId="0" borderId="9" applyNumberFormat="1" applyFont="1" applyFill="0" applyBorder="1" applyAlignment="1" applyProtection="0">
      <alignment vertical="top" wrapText="1"/>
    </xf>
    <xf numFmtId="0" fontId="3" fillId="4" borderId="4" applyNumberFormat="1" applyFont="1" applyFill="1" applyBorder="1" applyAlignment="1" applyProtection="0">
      <alignment horizontal="left" vertical="top" wrapText="1" readingOrder="1"/>
    </xf>
    <xf numFmtId="0" fontId="3" fillId="4" borderId="10" applyNumberFormat="1" applyFont="1" applyFill="1" applyBorder="1" applyAlignment="1" applyProtection="0">
      <alignment horizontal="left" vertical="top" wrapText="1" readingOrder="1"/>
    </xf>
    <xf numFmtId="0" fontId="3" fillId="4" borderId="11" applyNumberFormat="1" applyFont="1" applyFill="1" applyBorder="1" applyAlignment="1" applyProtection="0">
      <alignment horizontal="left" vertical="top" wrapText="1" readingOrder="1"/>
    </xf>
    <xf numFmtId="0" fontId="3" fillId="4" borderId="12" applyNumberFormat="1" applyFont="1" applyFill="1" applyBorder="1" applyAlignment="1" applyProtection="0">
      <alignment horizontal="left" vertical="top" wrapText="1" readingOrder="1"/>
    </xf>
    <xf numFmtId="0" fontId="3" fillId="4" borderId="13" applyNumberFormat="1" applyFont="1" applyFill="1" applyBorder="1" applyAlignment="1" applyProtection="0">
      <alignment horizontal="left" vertical="top" wrapText="1" readingOrder="1"/>
    </xf>
    <xf numFmtId="0" fontId="2" fillId="3" borderId="8" applyNumberFormat="0" applyFont="1" applyFill="1" applyBorder="1" applyAlignment="1" applyProtection="0">
      <alignment vertical="top" wrapText="1"/>
    </xf>
    <xf numFmtId="0" fontId="3" fillId="4" borderId="4" applyNumberFormat="0" applyFont="1" applyFill="1" applyBorder="1" applyAlignment="1" applyProtection="0">
      <alignment horizontal="left" vertical="top" wrapText="1" readingOrder="1"/>
    </xf>
    <xf numFmtId="0" fontId="0" borderId="14" applyNumberFormat="0" applyFont="1" applyFill="0" applyBorder="1" applyAlignment="1" applyProtection="0">
      <alignment vertical="top" wrapText="1"/>
    </xf>
    <xf numFmtId="0" fontId="0" borderId="13" applyNumberFormat="0" applyFont="1" applyFill="0" applyBorder="1" applyAlignment="1" applyProtection="0">
      <alignment vertical="top" wrapText="1"/>
    </xf>
    <xf numFmtId="0" fontId="0" borderId="11" applyNumberFormat="0" applyFont="1" applyFill="0" applyBorder="1" applyAlignment="1" applyProtection="0">
      <alignment vertical="top" wrapText="1"/>
    </xf>
    <xf numFmtId="0" fontId="2" fillId="3" borderId="15" applyNumberFormat="0" applyFont="1" applyFill="1" applyBorder="1" applyAlignment="1" applyProtection="0">
      <alignment vertical="top" wrapText="1"/>
    </xf>
    <xf numFmtId="0" fontId="0" borderId="16" applyNumberFormat="0" applyFont="1" applyFill="0" applyBorder="1" applyAlignment="1" applyProtection="0">
      <alignment vertical="top" wrapText="1"/>
    </xf>
    <xf numFmtId="0" fontId="0" fillId="6" borderId="4" applyNumberFormat="1" applyFont="1" applyFill="1" applyBorder="1" applyAlignment="1" applyProtection="0">
      <alignment vertical="top" wrapText="1"/>
    </xf>
    <xf numFmtId="0" fontId="0" borderId="10" applyNumberFormat="0" applyFont="1" applyFill="0" applyBorder="1" applyAlignment="1" applyProtection="0">
      <alignment vertical="top" wrapText="1"/>
    </xf>
    <xf numFmtId="0" fontId="2" fillId="3" borderId="17" applyNumberFormat="0" applyFont="1" applyFill="1" applyBorder="1" applyAlignment="1" applyProtection="0">
      <alignment vertical="top" wrapText="1"/>
    </xf>
    <xf numFmtId="0" fontId="0" borderId="18" applyNumberFormat="1" applyFont="1" applyFill="0" applyBorder="1" applyAlignment="1" applyProtection="0">
      <alignment vertical="top" wrapText="1"/>
    </xf>
    <xf numFmtId="0" fontId="0" borderId="13" applyNumberFormat="1" applyFont="1" applyFill="0" applyBorder="1" applyAlignment="1" applyProtection="0">
      <alignment vertical="top" wrapText="1"/>
    </xf>
    <xf numFmtId="0" fontId="0" borderId="11" applyNumberFormat="1" applyFont="1" applyFill="0" applyBorder="1" applyAlignment="1" applyProtection="0">
      <alignment vertical="top" wrapText="1"/>
    </xf>
    <xf numFmtId="0" fontId="0" borderId="19" applyNumberFormat="1" applyFont="1" applyFill="0" applyBorder="1" applyAlignment="1" applyProtection="0">
      <alignment vertical="top" wrapText="1"/>
    </xf>
    <xf numFmtId="0" fontId="0" fillId="6" borderId="10" applyNumberFormat="1" applyFont="1" applyFill="1" applyBorder="1" applyAlignment="1" applyProtection="0">
      <alignment vertical="top" wrapText="1"/>
    </xf>
    <xf numFmtId="0" fontId="0" fillId="6" borderId="11" applyNumberFormat="1" applyFont="1" applyFill="1" applyBorder="1" applyAlignment="1" applyProtection="0">
      <alignment vertical="top" wrapText="1"/>
    </xf>
    <xf numFmtId="0" fontId="2" fillId="3" borderId="20" applyNumberFormat="0" applyFont="1" applyFill="1" applyBorder="1" applyAlignment="1" applyProtection="0">
      <alignment vertical="top" wrapText="1"/>
    </xf>
    <xf numFmtId="0" fontId="0" fillId="6" borderId="4" applyNumberFormat="0" applyFont="1" applyFill="1" applyBorder="1" applyAlignment="1" applyProtection="0">
      <alignment vertical="top" wrapText="1"/>
    </xf>
    <xf numFmtId="0" fontId="0" borderId="12" applyNumberFormat="0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c3dcdc"/>
      <rgbColor rgb="ffdbdbdb"/>
      <rgbColor rgb="ff333333"/>
      <rgbColor rgb="ffecfeed"/>
      <rgbColor rgb="fff2f0ff"/>
      <rgbColor rgb="ffffffff"/>
      <rgbColor rgb="ffb8b8b8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roundedCorners val="0"/>
  <c:chart>
    <c:autoTitleDeleted val="1"/>
    <c:plotArea>
      <c:layout>
        <c:manualLayout>
          <c:layoutTarget val="inner"/>
          <c:xMode val="edge"/>
          <c:yMode val="edge"/>
          <c:x val="0.130098"/>
          <c:y val="0.12368"/>
          <c:w val="0.864902"/>
          <c:h val="0.8103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'Sheet 1'!$A$17</c:f>
              <c:strCache>
                <c:ptCount val="1"/>
                <c:pt idx="0">
                  <c:v>Over 70</c:v>
                </c:pt>
              </c:strCache>
            </c:strRef>
          </c:tx>
          <c:spPr>
            <a:solidFill>
              <a:schemeClr val="accent1"/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1'!$B$16:$J$16</c:f>
              <c:strCache>
                <c:ptCount val="9"/>
                <c:pt idx="0">
                  <c:v>2022</c:v>
                </c:pt>
                <c:pt idx="1">
                  <c:v>2032</c:v>
                </c:pt>
                <c:pt idx="2">
                  <c:v>2042</c:v>
                </c:pt>
                <c:pt idx="3">
                  <c:v>2052</c:v>
                </c:pt>
                <c:pt idx="4">
                  <c:v>2062</c:v>
                </c:pt>
                <c:pt idx="5">
                  <c:v>2072</c:v>
                </c:pt>
                <c:pt idx="6">
                  <c:v>2082</c:v>
                </c:pt>
                <c:pt idx="7">
                  <c:v>2092</c:v>
                </c:pt>
                <c:pt idx="8">
                  <c:v>2102</c:v>
                </c:pt>
              </c:strCache>
            </c:strRef>
          </c:cat>
          <c:val>
            <c:numRef>
              <c:f>'Sheet 1'!$B$17:$J$17</c:f>
              <c:numCache>
                <c:ptCount val="9"/>
                <c:pt idx="0">
                  <c:v>667156.000000</c:v>
                </c:pt>
                <c:pt idx="1">
                  <c:v>812220.000000</c:v>
                </c:pt>
                <c:pt idx="2">
                  <c:v>897542.179041</c:v>
                </c:pt>
                <c:pt idx="3">
                  <c:v>851150.558711</c:v>
                </c:pt>
                <c:pt idx="4">
                  <c:v>800193.995986</c:v>
                </c:pt>
                <c:pt idx="5">
                  <c:v>807487.794432</c:v>
                </c:pt>
                <c:pt idx="6">
                  <c:v>798958.831946</c:v>
                </c:pt>
                <c:pt idx="7">
                  <c:v>736723.103214</c:v>
                </c:pt>
                <c:pt idx="8">
                  <c:v>493216.791460</c:v>
                </c:pt>
              </c:numCache>
            </c:numRef>
          </c:val>
        </c:ser>
        <c:ser>
          <c:idx val="1"/>
          <c:order val="1"/>
          <c:tx>
            <c:strRef>
              <c:f>'Sheet 1'!$A$18</c:f>
              <c:strCache>
                <c:ptCount val="1"/>
                <c:pt idx="0">
                  <c:v>Befolkning</c:v>
                </c:pt>
              </c:strCache>
            </c:strRef>
          </c:tx>
          <c:spPr>
            <a:solidFill>
              <a:schemeClr val="accent3"/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1'!$B$16:$J$16</c:f>
              <c:strCache>
                <c:ptCount val="9"/>
                <c:pt idx="0">
                  <c:v>2022</c:v>
                </c:pt>
                <c:pt idx="1">
                  <c:v>2032</c:v>
                </c:pt>
                <c:pt idx="2">
                  <c:v>2042</c:v>
                </c:pt>
                <c:pt idx="3">
                  <c:v>2052</c:v>
                </c:pt>
                <c:pt idx="4">
                  <c:v>2062</c:v>
                </c:pt>
                <c:pt idx="5">
                  <c:v>2072</c:v>
                </c:pt>
                <c:pt idx="6">
                  <c:v>2082</c:v>
                </c:pt>
                <c:pt idx="7">
                  <c:v>2092</c:v>
                </c:pt>
                <c:pt idx="8">
                  <c:v>2102</c:v>
                </c:pt>
              </c:strCache>
            </c:strRef>
          </c:cat>
          <c:val>
            <c:numRef>
              <c:f>'Sheet 1'!$B$18:$J$18</c:f>
              <c:numCache>
                <c:ptCount val="9"/>
                <c:pt idx="0">
                  <c:v>4400095.000000</c:v>
                </c:pt>
                <c:pt idx="1">
                  <c:v>4162174.470000</c:v>
                </c:pt>
                <c:pt idx="2">
                  <c:v>3847616.128230</c:v>
                </c:pt>
                <c:pt idx="3">
                  <c:v>3478648.214971</c:v>
                </c:pt>
                <c:pt idx="4">
                  <c:v>3088331.262375</c:v>
                </c:pt>
                <c:pt idx="5">
                  <c:v>2631272.075085</c:v>
                </c:pt>
                <c:pt idx="6">
                  <c:v>2197730.758648</c:v>
                </c:pt>
                <c:pt idx="7">
                  <c:v>1776197.934723</c:v>
                </c:pt>
                <c:pt idx="8">
                  <c:v>1398435.905084</c:v>
                </c:pt>
              </c:numCache>
            </c:numRef>
          </c:val>
        </c:ser>
        <c:gapWidth val="40"/>
        <c:overlap val="-10"/>
        <c:axId val="2094734552"/>
        <c:axId val="2094734553"/>
      </c:bar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between"/>
        <c:majorUnit val="1.25e+06"/>
        <c:minorUnit val="625000"/>
      </c:valAx>
      <c:spPr>
        <a:noFill/>
        <a:ln w="12700" cap="flat">
          <a:noFill/>
          <a:miter lim="400000"/>
        </a:ln>
        <a:effectLst/>
      </c:spPr>
    </c:plotArea>
    <c:legend>
      <c:legendPos val="t"/>
      <c:layout>
        <c:manualLayout>
          <c:xMode val="edge"/>
          <c:yMode val="edge"/>
          <c:x val="0.0770473"/>
          <c:y val="0"/>
          <c:w val="0.922953"/>
          <c:h val="0.0640667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 Neue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3</xdr:col>
      <xdr:colOff>1143000</xdr:colOff>
      <xdr:row>27</xdr:row>
      <xdr:rowOff>192289</xdr:rowOff>
    </xdr:from>
    <xdr:to>
      <xdr:col>7</xdr:col>
      <xdr:colOff>1118266</xdr:colOff>
      <xdr:row>42</xdr:row>
      <xdr:rowOff>211339</xdr:rowOff>
    </xdr:to>
    <xdr:graphicFrame>
      <xdr:nvGraphicFramePr>
        <xdr:cNvPr id="2" name="Chart 2"/>
        <xdr:cNvGraphicFramePr/>
      </xdr:nvGraphicFramePr>
      <xdr:xfrm>
        <a:off x="4876800" y="9747769"/>
        <a:ext cx="4953667" cy="3810001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AE232"/>
      </a:accent4>
      <a:accent5>
        <a:srgbClr val="FF644E"/>
      </a:accent5>
      <a:accent6>
        <a:srgbClr val="EF5FA7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1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2:K27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1" width="16.3516" style="1" customWidth="1"/>
    <col min="12" max="256" width="16.3516" style="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35" customHeight="1">
      <c r="A2" s="3"/>
      <c r="B2" s="4"/>
      <c r="C2" s="5">
        <v>2022</v>
      </c>
      <c r="D2" s="6">
        <v>2032</v>
      </c>
      <c r="E2" s="5">
        <v>2042</v>
      </c>
      <c r="F2" s="5">
        <v>2052</v>
      </c>
      <c r="G2" s="6">
        <v>2062</v>
      </c>
      <c r="H2" s="6">
        <v>2072</v>
      </c>
      <c r="I2" s="6">
        <v>2082</v>
      </c>
      <c r="J2" s="6">
        <v>2092</v>
      </c>
      <c r="K2" s="6">
        <v>2102</v>
      </c>
    </row>
    <row r="3" ht="28" customHeight="1">
      <c r="A3" s="7">
        <v>0.999</v>
      </c>
      <c r="B3" t="s" s="8">
        <v>1</v>
      </c>
      <c r="C3" s="9">
        <v>463730</v>
      </c>
      <c r="D3" s="10">
        <f>C6*($C$15/2)</f>
        <v>207843.2</v>
      </c>
      <c r="E3" s="11">
        <f>D6*($C$15/2)</f>
        <v>220207.6</v>
      </c>
      <c r="F3" s="11">
        <f>E6*($C$15/2)</f>
        <v>208524.936</v>
      </c>
      <c r="G3" s="12">
        <f>F6*($C$15/2)</f>
        <v>183458.0755827</v>
      </c>
      <c r="H3" s="13">
        <f>G6*($C$15/2)</f>
        <v>82225.677646368</v>
      </c>
      <c r="I3" s="13">
        <f>H6*($C$15/2)</f>
        <v>87117.207264324010</v>
      </c>
      <c r="J3" s="13">
        <f>I6*($C$15/2)</f>
        <v>82495.381945454646</v>
      </c>
      <c r="K3" s="13">
        <f>J6*($C$15/2)</f>
        <v>72578.581278993544</v>
      </c>
    </row>
    <row r="4" ht="28" customHeight="1">
      <c r="A4" s="14">
        <v>0.999</v>
      </c>
      <c r="B4" t="s" s="8">
        <v>2</v>
      </c>
      <c r="C4" s="15">
        <v>529261</v>
      </c>
      <c r="D4" s="16">
        <f>$A3*C3</f>
        <v>463266.27</v>
      </c>
      <c r="E4" s="17">
        <f>D3*$A4</f>
        <v>207635.3568</v>
      </c>
      <c r="F4" s="17">
        <f>E3*$A4</f>
        <v>219987.3924</v>
      </c>
      <c r="G4" s="18">
        <f>F3*$A4</f>
        <v>208316.411064</v>
      </c>
      <c r="H4" s="19">
        <f>G3*$A4</f>
        <v>183274.6175071173</v>
      </c>
      <c r="I4" s="19">
        <f>H3*$A4</f>
        <v>82143.451968721638</v>
      </c>
      <c r="J4" s="19">
        <f>I3*$A4</f>
        <v>87030.090057059686</v>
      </c>
      <c r="K4" s="19">
        <f>J3*$A4</f>
        <v>82412.886563509193</v>
      </c>
    </row>
    <row r="5" ht="28" customHeight="1">
      <c r="A5" s="14">
        <v>0.995</v>
      </c>
      <c r="B5" t="s" s="8">
        <v>3</v>
      </c>
      <c r="C5" s="15">
        <v>556818</v>
      </c>
      <c r="D5" s="15">
        <v>523932</v>
      </c>
      <c r="E5" s="17">
        <f>D4*$A5</f>
        <v>460949.93865</v>
      </c>
      <c r="F5" s="17">
        <f>E4*$A5</f>
        <v>206597.180016</v>
      </c>
      <c r="G5" s="18">
        <f>F4*$A5</f>
        <v>218887.455438</v>
      </c>
      <c r="H5" s="19">
        <f>G4*$A5</f>
        <v>207274.82900868</v>
      </c>
      <c r="I5" s="19">
        <f>H4*$A5</f>
        <v>182358.2444195818</v>
      </c>
      <c r="J5" s="19">
        <f>I4*$A5</f>
        <v>81732.734708878023</v>
      </c>
      <c r="K5" s="19">
        <f>J4*$A5</f>
        <v>86594.939606774380</v>
      </c>
    </row>
    <row r="6" ht="28" customHeight="1">
      <c r="A6" s="14">
        <v>0.995</v>
      </c>
      <c r="B6" t="s" s="8">
        <v>4</v>
      </c>
      <c r="C6" s="15">
        <v>519608</v>
      </c>
      <c r="D6" s="15">
        <v>550519</v>
      </c>
      <c r="E6" s="17">
        <f>D5*$A6</f>
        <v>521312.34</v>
      </c>
      <c r="F6" s="17">
        <f>E5*$A6</f>
        <v>458645.18895675</v>
      </c>
      <c r="G6" s="18">
        <f>F5*$A6</f>
        <v>205564.19411592</v>
      </c>
      <c r="H6" s="19">
        <f>G5*$A6</f>
        <v>217793.01816081</v>
      </c>
      <c r="I6" s="19">
        <f>H5*$A6</f>
        <v>206238.4548636366</v>
      </c>
      <c r="J6" s="19">
        <f>I5*$A6</f>
        <v>181446.4531974838</v>
      </c>
      <c r="K6" s="19">
        <f>J5*$A6</f>
        <v>81324.071035333633</v>
      </c>
    </row>
    <row r="7" ht="28" customHeight="1">
      <c r="A7" s="14">
        <f>D7/C6</f>
        <v>0.9903061538698403</v>
      </c>
      <c r="B7" t="s" s="8">
        <v>5</v>
      </c>
      <c r="C7" s="15">
        <v>522463</v>
      </c>
      <c r="D7" s="15">
        <v>514571</v>
      </c>
      <c r="E7" s="17">
        <f>D6*$A7</f>
        <v>545182.3535222707</v>
      </c>
      <c r="F7" s="17">
        <f>E6*$A7</f>
        <v>516258.8183902865</v>
      </c>
      <c r="G7" s="18">
        <f>F6*$A7</f>
        <v>454199.1530666653</v>
      </c>
      <c r="H7" s="19">
        <f>G6*$A7</f>
        <v>203571.48644829</v>
      </c>
      <c r="I7" s="19">
        <f>H6*$A7</f>
        <v>215681.766154536</v>
      </c>
      <c r="J7" s="19">
        <f>I6*$A7</f>
        <v>204239.2110160666</v>
      </c>
      <c r="K7" s="19">
        <f>J6*$A7</f>
        <v>179687.5391993242</v>
      </c>
    </row>
    <row r="8" ht="28" customHeight="1">
      <c r="A8" s="14">
        <f>D8/C7</f>
        <v>0.9828121800012632</v>
      </c>
      <c r="B8" t="s" s="8">
        <v>6</v>
      </c>
      <c r="C8" s="15">
        <v>605122</v>
      </c>
      <c r="D8" s="15">
        <v>513483</v>
      </c>
      <c r="E8" s="17">
        <f>D7*$A8</f>
        <v>505726.64627543</v>
      </c>
      <c r="F8" s="17">
        <f>E7*$A8</f>
        <v>535811.8573634422</v>
      </c>
      <c r="G8" s="18">
        <f>F7*$A8</f>
        <v>507385.4547470338</v>
      </c>
      <c r="H8" s="19">
        <f>G7*$A8</f>
        <v>446392.4597801768</v>
      </c>
      <c r="I8" s="19">
        <f>H7*$A8</f>
        <v>200072.5363823415</v>
      </c>
      <c r="J8" s="19">
        <f>I7*$A8</f>
        <v>211974.6667808623</v>
      </c>
      <c r="K8" s="19">
        <f>J7*$A8</f>
        <v>200728.7842204385</v>
      </c>
    </row>
    <row r="9" ht="28" customHeight="1">
      <c r="A9" s="14">
        <f>D9/C8</f>
        <v>0.9524360376915729</v>
      </c>
      <c r="B9" t="s" s="8">
        <v>7</v>
      </c>
      <c r="C9" s="15">
        <v>535937</v>
      </c>
      <c r="D9" s="15">
        <v>576340</v>
      </c>
      <c r="E9" s="17">
        <f>D8*$A9</f>
        <v>489059.713941982</v>
      </c>
      <c r="F9" s="17">
        <f>E8*$A9</f>
        <v>481672.2831336182</v>
      </c>
      <c r="G9" s="18">
        <f>F8*$A9</f>
        <v>510326.5223753991</v>
      </c>
      <c r="H9" s="19">
        <f>G8*$A9</f>
        <v>483252.1921016017</v>
      </c>
      <c r="I9" s="19">
        <f>H8*$A9</f>
        <v>425160.2656484264</v>
      </c>
      <c r="J9" s="19">
        <f>I8*$A9</f>
        <v>190556.2938029004</v>
      </c>
      <c r="K9" s="19">
        <f>J8*$A9</f>
        <v>201892.3117197559</v>
      </c>
    </row>
    <row r="10" ht="28" customHeight="1">
      <c r="A10" s="14">
        <f>D10/C9</f>
        <v>0.875800700455464</v>
      </c>
      <c r="B10" t="s" s="8">
        <v>8</v>
      </c>
      <c r="C10" s="15">
        <v>437975</v>
      </c>
      <c r="D10" s="15">
        <v>469374</v>
      </c>
      <c r="E10" s="17">
        <f>D9*$A10</f>
        <v>504758.9757005021</v>
      </c>
      <c r="F10" s="17">
        <f>E9*$A10</f>
        <v>428318.8400349367</v>
      </c>
      <c r="G10" s="18">
        <f>F9*$A10</f>
        <v>421848.9229584055</v>
      </c>
      <c r="H10" s="19">
        <f>G9*$A10</f>
        <v>446944.3257573756</v>
      </c>
      <c r="I10" s="19">
        <f>H9*$A10</f>
        <v>423232.6083392213</v>
      </c>
      <c r="J10" s="19">
        <f>I9*$A10</f>
        <v>372355.6584607229</v>
      </c>
      <c r="K10" s="19">
        <f>J9*$A10</f>
        <v>166889.3355887774</v>
      </c>
    </row>
    <row r="11" ht="28" customHeight="1">
      <c r="A11" s="14">
        <f>D11/C10</f>
        <v>0.6668942291226668</v>
      </c>
      <c r="B11" t="s" s="8">
        <v>9</v>
      </c>
      <c r="C11" s="15">
        <v>184612</v>
      </c>
      <c r="D11" s="15">
        <v>292083</v>
      </c>
      <c r="E11" s="17">
        <f>D10*$A11</f>
        <v>313022.8119002226</v>
      </c>
      <c r="F11" s="17">
        <f>E10*$A11</f>
        <v>336620.8479925333</v>
      </c>
      <c r="G11" s="18">
        <f>F10*$A11</f>
        <v>285643.3626438139</v>
      </c>
      <c r="H11" s="19">
        <f>G10*$A11</f>
        <v>281328.6122825731</v>
      </c>
      <c r="I11" s="19">
        <f>H10*$A11</f>
        <v>298064.5915867151</v>
      </c>
      <c r="J11" s="19">
        <f>I10*$A11</f>
        <v>282251.3840779606</v>
      </c>
      <c r="K11" s="19">
        <f>J10*$A11</f>
        <v>248321.8398086268</v>
      </c>
    </row>
    <row r="12" ht="28" customHeight="1">
      <c r="A12" s="14">
        <f>D12/C11</f>
        <v>0.2681624163109657</v>
      </c>
      <c r="B12" t="s" s="8">
        <v>10</v>
      </c>
      <c r="C12" s="15">
        <v>43374</v>
      </c>
      <c r="D12" s="15">
        <v>49506</v>
      </c>
      <c r="E12" s="17">
        <f>D11*$A12</f>
        <v>78325.683043355792</v>
      </c>
      <c r="F12" s="17">
        <f>E11*$A12</f>
        <v>83940.953599616609</v>
      </c>
      <c r="G12" s="18">
        <f>F11*$A12</f>
        <v>90269.059978324018</v>
      </c>
      <c r="H12" s="19">
        <f>G11*$A12</f>
        <v>76598.814329754590</v>
      </c>
      <c r="I12" s="19">
        <f>H11*$A12</f>
        <v>75441.760447105626</v>
      </c>
      <c r="J12" s="19">
        <f>I11*$A12</f>
        <v>79929.721096634661</v>
      </c>
      <c r="K12" s="19">
        <f>J11*$A12</f>
        <v>75689.213161460342</v>
      </c>
    </row>
    <row r="13" ht="45" customHeight="1">
      <c r="A13" s="14">
        <f>D13/C12</f>
        <v>0.02898049522755568</v>
      </c>
      <c r="B13" t="s" s="8">
        <v>11</v>
      </c>
      <c r="C13" s="15">
        <v>1195</v>
      </c>
      <c r="D13" s="15">
        <v>1257</v>
      </c>
      <c r="E13" s="20">
        <f>D12*$A13</f>
        <v>1434.708396735371</v>
      </c>
      <c r="F13" s="21">
        <f>E12*$A13</f>
        <v>2269.917083633011</v>
      </c>
      <c r="G13" s="19">
        <f>F12*$A13</f>
        <v>2432.650405190162</v>
      </c>
      <c r="H13" s="19">
        <f>G12*$A13</f>
        <v>2616.042061897756</v>
      </c>
      <c r="I13" s="19">
        <f>H12*$A13</f>
        <v>2219.871573119876</v>
      </c>
      <c r="J13" s="19">
        <f>I12*$A13</f>
        <v>2186.339578595743</v>
      </c>
      <c r="K13" s="19">
        <f>J12*$A13</f>
        <v>2316.402900780877</v>
      </c>
    </row>
    <row r="14" ht="28" customHeight="1">
      <c r="A14" s="22"/>
      <c r="B14" s="23"/>
      <c r="C14" s="24"/>
      <c r="D14" s="25"/>
      <c r="E14" s="26"/>
      <c r="F14" s="26"/>
      <c r="G14" s="26"/>
      <c r="H14" s="26"/>
      <c r="I14" s="26"/>
      <c r="J14" s="26"/>
      <c r="K14" s="26"/>
    </row>
    <row r="15" ht="22.7" customHeight="1">
      <c r="A15" s="27"/>
      <c r="B15" s="28"/>
      <c r="C15" s="29">
        <v>0.8</v>
      </c>
      <c r="D15" s="30"/>
      <c r="E15" s="26"/>
      <c r="F15" s="26"/>
      <c r="G15" s="26"/>
      <c r="H15" s="26"/>
      <c r="I15" s="26"/>
      <c r="J15" s="26"/>
      <c r="K15" s="26"/>
    </row>
    <row r="16" ht="20.7" customHeight="1">
      <c r="A16" s="31"/>
      <c r="B16" s="32">
        <v>2022</v>
      </c>
      <c r="C16" s="33">
        <v>2032</v>
      </c>
      <c r="D16" s="34">
        <v>2042</v>
      </c>
      <c r="E16" s="34">
        <v>2052</v>
      </c>
      <c r="F16" s="34">
        <v>2062</v>
      </c>
      <c r="G16" s="34">
        <v>2072</v>
      </c>
      <c r="H16" s="34">
        <v>2082</v>
      </c>
      <c r="I16" s="34">
        <v>2092</v>
      </c>
      <c r="J16" s="34">
        <v>2102</v>
      </c>
      <c r="K16" s="26"/>
    </row>
    <row r="17" ht="28" customHeight="1">
      <c r="A17" t="s" s="8">
        <v>12</v>
      </c>
      <c r="B17" s="35">
        <f>SUM(C10:C13)</f>
        <v>667156</v>
      </c>
      <c r="C17" s="34">
        <f>SUM(D10:D13)</f>
        <v>812220</v>
      </c>
      <c r="D17" s="34">
        <f>SUM(E10:E13)</f>
        <v>897542.1790408159</v>
      </c>
      <c r="E17" s="34">
        <f>SUM(F10:F13)</f>
        <v>851150.5587107196</v>
      </c>
      <c r="F17" s="34">
        <f>SUM(G10:G13)</f>
        <v>800193.9959857336</v>
      </c>
      <c r="G17" s="34">
        <f>SUM(H10:H13)</f>
        <v>807487.7944316011</v>
      </c>
      <c r="H17" s="34">
        <f>SUM(I10:I13)</f>
        <v>798958.8319461618</v>
      </c>
      <c r="I17" s="34">
        <f>SUM(J10:J13)</f>
        <v>736723.1032139139</v>
      </c>
      <c r="J17" s="34">
        <f>SUM(K10:K13)</f>
        <v>493216.7914596455</v>
      </c>
      <c r="K17" s="26"/>
    </row>
    <row r="18" ht="28" customHeight="1">
      <c r="A18" t="s" s="8">
        <v>13</v>
      </c>
      <c r="B18" s="29">
        <f>SUM(C3:C13)</f>
        <v>4400095</v>
      </c>
      <c r="C18" s="36">
        <f>SUM(D3:D13)</f>
        <v>4162174.47</v>
      </c>
      <c r="D18" s="37">
        <f>SUM(E3:E13)</f>
        <v>3847616.128230499</v>
      </c>
      <c r="E18" s="37">
        <f>SUM(F3:F13)</f>
        <v>3478648.214970816</v>
      </c>
      <c r="F18" s="37">
        <f>SUM(G3:G13)</f>
        <v>3088331.262375452</v>
      </c>
      <c r="G18" s="37">
        <f>SUM(H3:H13)</f>
        <v>2631272.075084645</v>
      </c>
      <c r="H18" s="37">
        <f>SUM(I3:I13)</f>
        <v>2197730.75864773</v>
      </c>
      <c r="I18" s="37">
        <f>SUM(J3:J13)</f>
        <v>1776197.93472262</v>
      </c>
      <c r="J18" s="37">
        <f>SUM(K3:K13)</f>
        <v>1398435.905083775</v>
      </c>
      <c r="K18" s="26"/>
    </row>
    <row r="19" ht="28" customHeight="1">
      <c r="A19" s="38"/>
      <c r="B19" s="23"/>
      <c r="C19" s="35">
        <f>C17/C18</f>
        <v>0.1951431891801499</v>
      </c>
      <c r="D19" s="34">
        <f>D17/D18</f>
        <v>0.2332722779841323</v>
      </c>
      <c r="E19" s="34">
        <f>E17/E18</f>
        <v>0.2446785377859371</v>
      </c>
      <c r="F19" s="34">
        <f>F17/F18</f>
        <v>0.2591023850758317</v>
      </c>
      <c r="G19" s="34">
        <f>G17/G18</f>
        <v>0.3068811477450978</v>
      </c>
      <c r="H19" s="34">
        <f>H17/H18</f>
        <v>0.3635380852738137</v>
      </c>
      <c r="I19" s="34">
        <f>I17/I18</f>
        <v>0.4147753405247397</v>
      </c>
      <c r="J19" s="34">
        <f>J17/J18</f>
        <v>0.3526917391541794</v>
      </c>
      <c r="K19" s="26"/>
    </row>
    <row r="20" ht="28" customHeight="1">
      <c r="A20" s="22"/>
      <c r="B20" s="23"/>
      <c r="C20" s="39"/>
      <c r="D20" s="30"/>
      <c r="E20" s="26"/>
      <c r="F20" s="26"/>
      <c r="G20" s="26"/>
      <c r="H20" s="26"/>
      <c r="I20" s="26"/>
      <c r="J20" s="26"/>
      <c r="K20" s="26"/>
    </row>
    <row r="21" ht="28" customHeight="1">
      <c r="A21" s="22"/>
      <c r="B21" s="23"/>
      <c r="C21" s="24"/>
      <c r="D21" s="26"/>
      <c r="E21" s="26"/>
      <c r="F21" s="26"/>
      <c r="G21" s="26"/>
      <c r="H21" s="26"/>
      <c r="I21" s="26"/>
      <c r="J21" s="26"/>
      <c r="K21" s="26"/>
    </row>
    <row r="22" ht="28" customHeight="1">
      <c r="A22" s="22"/>
      <c r="B22" s="23"/>
      <c r="C22" s="39"/>
      <c r="D22" s="30"/>
      <c r="E22" s="26"/>
      <c r="F22" s="26"/>
      <c r="G22" s="26"/>
      <c r="H22" s="26"/>
      <c r="I22" s="26"/>
      <c r="J22" s="26"/>
      <c r="K22" s="26"/>
    </row>
    <row r="23" ht="28" customHeight="1">
      <c r="A23" s="22"/>
      <c r="B23" s="23"/>
      <c r="C23" s="24"/>
      <c r="D23" s="26"/>
      <c r="E23" s="26"/>
      <c r="F23" s="26"/>
      <c r="G23" s="26"/>
      <c r="H23" s="26"/>
      <c r="I23" s="26"/>
      <c r="J23" s="26"/>
      <c r="K23" s="26"/>
    </row>
    <row r="24" ht="28" customHeight="1">
      <c r="A24" s="22"/>
      <c r="B24" s="23"/>
      <c r="C24" s="39"/>
      <c r="D24" s="30"/>
      <c r="E24" s="26"/>
      <c r="F24" s="26"/>
      <c r="G24" s="26"/>
      <c r="H24" s="26"/>
      <c r="I24" s="26"/>
      <c r="J24" s="26"/>
      <c r="K24" s="26"/>
    </row>
    <row r="25" ht="28" customHeight="1">
      <c r="A25" s="22"/>
      <c r="B25" s="23"/>
      <c r="C25" s="24"/>
      <c r="D25" s="26"/>
      <c r="E25" s="26"/>
      <c r="F25" s="26"/>
      <c r="G25" s="26"/>
      <c r="H25" s="26"/>
      <c r="I25" s="26"/>
      <c r="J25" s="26"/>
      <c r="K25" s="26"/>
    </row>
    <row r="26" ht="28" customHeight="1">
      <c r="A26" s="22"/>
      <c r="B26" s="23"/>
      <c r="C26" s="39"/>
      <c r="D26" s="30"/>
      <c r="E26" s="26"/>
      <c r="F26" s="26"/>
      <c r="G26" s="26"/>
      <c r="H26" s="26"/>
      <c r="I26" s="26"/>
      <c r="J26" s="26"/>
      <c r="K26" s="26"/>
    </row>
    <row r="27" ht="28" customHeight="1">
      <c r="A27" s="22"/>
      <c r="B27" s="23"/>
      <c r="C27" s="40"/>
      <c r="D27" s="26"/>
      <c r="E27" s="26"/>
      <c r="F27" s="26"/>
      <c r="G27" s="26"/>
      <c r="H27" s="26"/>
      <c r="I27" s="26"/>
      <c r="J27" s="26"/>
      <c r="K27" s="26"/>
    </row>
  </sheetData>
  <mergeCells count="1">
    <mergeCell ref="A1:K1"/>
  </mergeCells>
  <pageMargins left="0.5" right="0.5" top="0.75" bottom="0.75" header="0.277778" footer="0.277778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