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bian\Desktop\"/>
    </mc:Choice>
  </mc:AlternateContent>
  <xr:revisionPtr revIDLastSave="0" documentId="8_{FD1E70DA-1D11-4045-8D48-E29F93F98B19}" xr6:coauthVersionLast="43" xr6:coauthVersionMax="43" xr10:uidLastSave="{00000000-0000-0000-0000-000000000000}"/>
  <bookViews>
    <workbookView xWindow="14415" yWindow="750" windowWidth="13260" windowHeight="11385" xr2:uid="{FE34106B-49E0-4408-98C0-8D6839F657F8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0" i="1" l="1"/>
  <c r="G39" i="1"/>
  <c r="F39" i="1"/>
  <c r="E39" i="1"/>
  <c r="D39" i="1"/>
  <c r="C39" i="1"/>
  <c r="G38" i="1"/>
  <c r="E38" i="1"/>
  <c r="F38" i="1"/>
  <c r="D38" i="1"/>
  <c r="C38" i="1"/>
  <c r="G37" i="1"/>
  <c r="F37" i="1"/>
  <c r="E37" i="1"/>
  <c r="D37" i="1"/>
  <c r="C37" i="1"/>
  <c r="G36" i="1"/>
  <c r="F36" i="1"/>
  <c r="E36" i="1"/>
  <c r="D36" i="1"/>
  <c r="C36" i="1"/>
  <c r="G31" i="1"/>
  <c r="G35" i="1"/>
  <c r="G34" i="1"/>
  <c r="G29" i="1"/>
  <c r="F29" i="1"/>
  <c r="E29" i="1"/>
  <c r="D29" i="1"/>
  <c r="C29" i="1"/>
  <c r="G27" i="1"/>
  <c r="G33" i="1"/>
  <c r="G32" i="1"/>
  <c r="K29" i="1" l="1"/>
  <c r="M29" i="1"/>
  <c r="K30" i="1"/>
  <c r="L28" i="1" s="1"/>
  <c r="L30" i="1" s="1"/>
  <c r="M28" i="1" s="1"/>
  <c r="L29" i="1"/>
  <c r="M23" i="1"/>
  <c r="M26" i="1" s="1"/>
  <c r="L23" i="1"/>
  <c r="L26" i="1" s="1"/>
  <c r="K23" i="1"/>
  <c r="K26" i="1"/>
  <c r="M13" i="1"/>
  <c r="L13" i="1"/>
  <c r="K13" i="1"/>
  <c r="M30" i="1" l="1"/>
  <c r="E12" i="1"/>
  <c r="D19" i="1"/>
  <c r="E19" i="1"/>
  <c r="C19" i="1"/>
  <c r="F18" i="1"/>
  <c r="F17" i="1"/>
  <c r="F16" i="1"/>
  <c r="F15" i="1"/>
  <c r="F9" i="1"/>
  <c r="F14" i="1"/>
  <c r="F10" i="1"/>
  <c r="D12" i="1"/>
  <c r="C12" i="1"/>
  <c r="D20" i="1" l="1"/>
  <c r="C20" i="1"/>
  <c r="F19" i="1"/>
  <c r="F12" i="1"/>
  <c r="E20" i="1"/>
  <c r="F20" i="1" l="1"/>
</calcChain>
</file>

<file path=xl/sharedStrings.xml><?xml version="1.0" encoding="utf-8"?>
<sst xmlns="http://schemas.openxmlformats.org/spreadsheetml/2006/main" count="68" uniqueCount="59">
  <si>
    <t>Varekostnad</t>
  </si>
  <si>
    <t>Lønn</t>
  </si>
  <si>
    <t>april</t>
  </si>
  <si>
    <t>mai</t>
  </si>
  <si>
    <t>juni</t>
  </si>
  <si>
    <t>Resulatbudsjett 2.kvartal 2018</t>
  </si>
  <si>
    <t>Sum driftskostnader</t>
  </si>
  <si>
    <t xml:space="preserve">Driftsinntekter </t>
  </si>
  <si>
    <t>Oppstartsinnskudd</t>
  </si>
  <si>
    <t xml:space="preserve">Salgsinntekt </t>
  </si>
  <si>
    <t>Annen driftsinntekter</t>
  </si>
  <si>
    <t>Sum driftsinntekt</t>
  </si>
  <si>
    <t>Driftskostnader</t>
  </si>
  <si>
    <t>Utstyr, Maskiner og Verktøy</t>
  </si>
  <si>
    <t>Ord. Avskrivinger</t>
  </si>
  <si>
    <t>Andre driftkostnader</t>
  </si>
  <si>
    <t xml:space="preserve">Driftresultat </t>
  </si>
  <si>
    <t>-</t>
  </si>
  <si>
    <t>Likviditetsbudsjett 2. Kvartal 2018</t>
  </si>
  <si>
    <t>Sum Q2. 2018</t>
  </si>
  <si>
    <t>Periode</t>
  </si>
  <si>
    <t>Kilder</t>
  </si>
  <si>
    <t>Innbetalinger på salg</t>
  </si>
  <si>
    <t>Andre innbetalinger</t>
  </si>
  <si>
    <t>SUM INNBETALINGER</t>
  </si>
  <si>
    <t>Vareleverandører</t>
  </si>
  <si>
    <t>Skattetrekk</t>
  </si>
  <si>
    <t>Elektr/varme</t>
  </si>
  <si>
    <t>Utsyr</t>
  </si>
  <si>
    <t>Maskiner</t>
  </si>
  <si>
    <t>Verktøy</t>
  </si>
  <si>
    <t>Merverdiavgift</t>
  </si>
  <si>
    <t>Andre driftskostnader</t>
  </si>
  <si>
    <t>Avskrivninger</t>
  </si>
  <si>
    <t>SUM UTBETALINGER</t>
  </si>
  <si>
    <t>Lønnsbudsjett</t>
  </si>
  <si>
    <t>Innkjøpsbudsjett</t>
  </si>
  <si>
    <t>Salgsbudsjett</t>
  </si>
  <si>
    <t>likviditetsbeholdning v mnd start</t>
  </si>
  <si>
    <t>Likviditetsendringer</t>
  </si>
  <si>
    <t>Likviditetsbeholdning v mnd slutt</t>
  </si>
  <si>
    <t>Resultatbudsjett 2020</t>
  </si>
  <si>
    <t>Driftsinntekter</t>
  </si>
  <si>
    <t>1.Kvartal</t>
  </si>
  <si>
    <t>2.Kvartal</t>
  </si>
  <si>
    <t>3.Kvartal</t>
  </si>
  <si>
    <t>4.Kvartal</t>
  </si>
  <si>
    <t>Sum 2020</t>
  </si>
  <si>
    <t>Salgsinntekter</t>
  </si>
  <si>
    <t>Ord.Avskrivinger</t>
  </si>
  <si>
    <t>Tilvirkningskost</t>
  </si>
  <si>
    <t>Indirekte tilvirkningskostnader</t>
  </si>
  <si>
    <t xml:space="preserve">Direkte Material </t>
  </si>
  <si>
    <t>Direkte Lønn</t>
  </si>
  <si>
    <t xml:space="preserve">indirekte Salg og admin </t>
  </si>
  <si>
    <t>Andre inntekter</t>
  </si>
  <si>
    <t>Sum drifskostnader</t>
  </si>
  <si>
    <t>Driftresultat</t>
  </si>
  <si>
    <t>Selvkost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</si>
</sst>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</cellStyleXfs>
  <cellXfs count="16">
    <xf numFmtId="0" fontId="0" fillId="0" borderId="0" xfId="0"/>
    <xf numFmtId="0" fontId="3" fillId="0" borderId="0" xfId="0" applyFont="1"/>
    <xf numFmtId="0" fontId="0" fillId="0" borderId="0" xfId="0" applyFont="1"/>
    <xf numFmtId="0" fontId="4" fillId="0" borderId="0" xfId="0" applyFont="1"/>
    <xf numFmtId="43" fontId="0" fillId="0" borderId="0" xfId="1" applyFont="1"/>
    <xf numFmtId="43" fontId="0" fillId="0" borderId="0" xfId="0" applyNumberFormat="1"/>
    <xf numFmtId="0" fontId="3" fillId="3" borderId="0" xfId="0" applyFont="1" applyFill="1"/>
    <xf numFmtId="0" fontId="0" fillId="3" borderId="0" xfId="0" applyFill="1"/>
    <xf numFmtId="0" fontId="2" fillId="3" borderId="1" xfId="2" applyFill="1"/>
    <xf numFmtId="43" fontId="2" fillId="3" borderId="1" xfId="2" applyNumberFormat="1" applyFill="1"/>
    <xf numFmtId="166" fontId="0" fillId="0" borderId="0" xfId="1" applyNumberFormat="1" applyFont="1"/>
    <xf numFmtId="166" fontId="0" fillId="3" borderId="0" xfId="1" applyNumberFormat="1" applyFont="1" applyFill="1"/>
    <xf numFmtId="166" fontId="0" fillId="3" borderId="0" xfId="0" applyNumberFormat="1" applyFill="1"/>
    <xf numFmtId="166" fontId="0" fillId="0" borderId="0" xfId="0" applyNumberFormat="1"/>
    <xf numFmtId="0" fontId="0" fillId="4" borderId="0" xfId="0" applyFill="1"/>
    <xf numFmtId="166" fontId="0" fillId="4" borderId="0" xfId="0" applyNumberFormat="1" applyFill="1"/>
  </cellXfs>
  <cellStyles count="3">
    <cellStyle name="Inndata" xfId="2" builtinId="20"/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09BC7-F7C3-4DE2-9DB2-7C6C8363DEB1}">
  <dimension ref="A6:M40"/>
  <sheetViews>
    <sheetView tabSelected="1" topLeftCell="A20" workbookViewId="0">
      <selection activeCell="B24" sqref="B24"/>
    </sheetView>
  </sheetViews>
  <sheetFormatPr baseColWidth="10" defaultRowHeight="15" x14ac:dyDescent="0.25"/>
  <cols>
    <col min="1" max="1" width="14" customWidth="1"/>
    <col min="2" max="2" width="28.140625" customWidth="1"/>
    <col min="3" max="5" width="12.42578125" bestFit="1" customWidth="1"/>
    <col min="6" max="6" width="12.28515625" customWidth="1"/>
    <col min="7" max="7" width="13.85546875" bestFit="1" customWidth="1"/>
    <col min="9" max="9" width="30.42578125" customWidth="1"/>
    <col min="10" max="10" width="15.85546875" customWidth="1"/>
  </cols>
  <sheetData>
    <row r="6" spans="1:13" ht="20.25" customHeight="1" x14ac:dyDescent="0.25">
      <c r="B6" t="s">
        <v>5</v>
      </c>
      <c r="C6" t="s">
        <v>2</v>
      </c>
      <c r="D6" t="s">
        <v>3</v>
      </c>
      <c r="E6" t="s">
        <v>4</v>
      </c>
      <c r="F6" t="s">
        <v>19</v>
      </c>
      <c r="I6" t="s">
        <v>18</v>
      </c>
    </row>
    <row r="7" spans="1:13" ht="13.5" customHeight="1" x14ac:dyDescent="0.25"/>
    <row r="8" spans="1:13" ht="15.75" x14ac:dyDescent="0.25">
      <c r="B8" s="3" t="s">
        <v>7</v>
      </c>
      <c r="I8" s="7" t="s">
        <v>20</v>
      </c>
      <c r="J8" s="7" t="s">
        <v>21</v>
      </c>
      <c r="K8" s="7" t="s">
        <v>2</v>
      </c>
      <c r="L8" s="7" t="s">
        <v>3</v>
      </c>
      <c r="M8" s="7" t="s">
        <v>4</v>
      </c>
    </row>
    <row r="9" spans="1:13" x14ac:dyDescent="0.25">
      <c r="B9" t="s">
        <v>8</v>
      </c>
      <c r="C9" s="4">
        <v>4000</v>
      </c>
      <c r="D9">
        <v>0</v>
      </c>
      <c r="E9">
        <v>0</v>
      </c>
      <c r="F9" s="5">
        <f>C9+D9+E9</f>
        <v>4000</v>
      </c>
    </row>
    <row r="10" spans="1:13" x14ac:dyDescent="0.25">
      <c r="A10" s="1"/>
      <c r="B10" t="s">
        <v>9</v>
      </c>
      <c r="C10">
        <v>200</v>
      </c>
      <c r="D10" s="4">
        <v>600</v>
      </c>
      <c r="E10" s="4">
        <v>800</v>
      </c>
      <c r="F10" s="4">
        <f>C10+D10+E10</f>
        <v>1600</v>
      </c>
      <c r="I10" t="s">
        <v>22</v>
      </c>
      <c r="J10" t="s">
        <v>37</v>
      </c>
      <c r="K10">
        <v>200</v>
      </c>
      <c r="L10">
        <v>600</v>
      </c>
      <c r="M10">
        <v>800</v>
      </c>
    </row>
    <row r="11" spans="1:13" x14ac:dyDescent="0.25">
      <c r="B11" t="s">
        <v>10</v>
      </c>
      <c r="C11" t="s">
        <v>17</v>
      </c>
      <c r="D11" t="s">
        <v>17</v>
      </c>
      <c r="E11" t="s">
        <v>17</v>
      </c>
      <c r="F11" t="s">
        <v>17</v>
      </c>
      <c r="I11" t="s">
        <v>23</v>
      </c>
      <c r="K11">
        <v>4000</v>
      </c>
    </row>
    <row r="12" spans="1:13" x14ac:dyDescent="0.25">
      <c r="B12" s="8" t="s">
        <v>11</v>
      </c>
      <c r="C12" s="9">
        <f>C9+C10</f>
        <v>4200</v>
      </c>
      <c r="D12" s="9">
        <f>D10</f>
        <v>600</v>
      </c>
      <c r="E12" s="9">
        <f>E10</f>
        <v>800</v>
      </c>
      <c r="F12" s="9">
        <f>C12+D12+E12</f>
        <v>5600</v>
      </c>
    </row>
    <row r="13" spans="1:13" ht="15.75" x14ac:dyDescent="0.25">
      <c r="B13" s="3" t="s">
        <v>12</v>
      </c>
      <c r="I13" s="6" t="s">
        <v>24</v>
      </c>
      <c r="J13" s="7"/>
      <c r="K13" s="7">
        <f>K10+K11</f>
        <v>4200</v>
      </c>
      <c r="L13" s="7">
        <f>L10+L11</f>
        <v>600</v>
      </c>
      <c r="M13" s="7">
        <f>M10+M11</f>
        <v>800</v>
      </c>
    </row>
    <row r="14" spans="1:13" x14ac:dyDescent="0.25">
      <c r="B14" t="s">
        <v>13</v>
      </c>
      <c r="C14" s="4">
        <v>3800</v>
      </c>
      <c r="D14">
        <v>0</v>
      </c>
      <c r="E14">
        <v>0</v>
      </c>
      <c r="F14" s="5">
        <f>C14+D14+E14</f>
        <v>3800</v>
      </c>
    </row>
    <row r="15" spans="1:13" x14ac:dyDescent="0.25">
      <c r="B15" t="s">
        <v>0</v>
      </c>
      <c r="C15">
        <v>100</v>
      </c>
      <c r="D15">
        <v>300</v>
      </c>
      <c r="E15">
        <v>400</v>
      </c>
      <c r="F15">
        <f>C15+D15+E15</f>
        <v>800</v>
      </c>
      <c r="I15" t="s">
        <v>25</v>
      </c>
      <c r="J15" t="s">
        <v>36</v>
      </c>
    </row>
    <row r="16" spans="1:13" x14ac:dyDescent="0.25">
      <c r="A16" s="1"/>
      <c r="B16" t="s">
        <v>1</v>
      </c>
      <c r="C16">
        <v>239</v>
      </c>
      <c r="D16">
        <v>332</v>
      </c>
      <c r="E16">
        <v>425</v>
      </c>
      <c r="F16">
        <f>C16+D16+E16</f>
        <v>996</v>
      </c>
      <c r="I16" t="s">
        <v>1</v>
      </c>
      <c r="J16" t="s">
        <v>35</v>
      </c>
      <c r="K16">
        <v>239</v>
      </c>
      <c r="L16">
        <v>332</v>
      </c>
      <c r="M16">
        <v>425</v>
      </c>
    </row>
    <row r="17" spans="1:13" x14ac:dyDescent="0.25">
      <c r="A17" s="1"/>
      <c r="B17" t="s">
        <v>14</v>
      </c>
      <c r="C17">
        <v>15</v>
      </c>
      <c r="D17">
        <v>15</v>
      </c>
      <c r="E17">
        <v>15</v>
      </c>
      <c r="F17">
        <f>C17+D17+E17</f>
        <v>45</v>
      </c>
      <c r="I17" t="s">
        <v>26</v>
      </c>
    </row>
    <row r="18" spans="1:13" x14ac:dyDescent="0.25">
      <c r="B18" t="s">
        <v>15</v>
      </c>
      <c r="C18">
        <v>40</v>
      </c>
      <c r="D18">
        <v>40</v>
      </c>
      <c r="E18">
        <v>40</v>
      </c>
      <c r="F18">
        <f>C18+D18+E18</f>
        <v>120</v>
      </c>
      <c r="I18" t="s">
        <v>27</v>
      </c>
      <c r="K18">
        <v>10</v>
      </c>
      <c r="L18">
        <v>10</v>
      </c>
      <c r="M18">
        <v>10</v>
      </c>
    </row>
    <row r="19" spans="1:13" x14ac:dyDescent="0.25">
      <c r="B19" s="8" t="s">
        <v>6</v>
      </c>
      <c r="C19" s="9">
        <f>C14+C15+C16+C17+C18</f>
        <v>4194</v>
      </c>
      <c r="D19" s="9">
        <f t="shared" ref="D19:F19" si="0">D14+D15+D16+D17+D18</f>
        <v>687</v>
      </c>
      <c r="E19" s="9">
        <f t="shared" si="0"/>
        <v>880</v>
      </c>
      <c r="F19" s="9">
        <f t="shared" si="0"/>
        <v>5761</v>
      </c>
      <c r="I19" t="s">
        <v>28</v>
      </c>
      <c r="K19">
        <v>300</v>
      </c>
      <c r="L19">
        <v>0</v>
      </c>
      <c r="M19">
        <v>0</v>
      </c>
    </row>
    <row r="20" spans="1:13" ht="15.75" x14ac:dyDescent="0.25">
      <c r="A20" s="1"/>
      <c r="B20" s="3" t="s">
        <v>16</v>
      </c>
      <c r="C20" s="5">
        <f>C12-C19</f>
        <v>6</v>
      </c>
      <c r="D20" s="5">
        <f>D12-D19</f>
        <v>-87</v>
      </c>
      <c r="E20" s="5">
        <f>E12-E19</f>
        <v>-80</v>
      </c>
      <c r="F20" s="5">
        <f>F12-F19</f>
        <v>-161</v>
      </c>
      <c r="I20" t="s">
        <v>29</v>
      </c>
      <c r="K20">
        <v>3300</v>
      </c>
      <c r="L20">
        <v>0</v>
      </c>
      <c r="M20">
        <v>0</v>
      </c>
    </row>
    <row r="21" spans="1:13" x14ac:dyDescent="0.25">
      <c r="A21" s="2"/>
      <c r="I21" t="s">
        <v>30</v>
      </c>
      <c r="K21">
        <v>200</v>
      </c>
      <c r="L21">
        <v>0</v>
      </c>
      <c r="M21">
        <v>0</v>
      </c>
    </row>
    <row r="22" spans="1:13" x14ac:dyDescent="0.25">
      <c r="A22" s="2"/>
      <c r="I22" t="s">
        <v>32</v>
      </c>
      <c r="K22">
        <v>30</v>
      </c>
      <c r="L22">
        <v>30</v>
      </c>
      <c r="M22">
        <v>30</v>
      </c>
    </row>
    <row r="23" spans="1:13" x14ac:dyDescent="0.25">
      <c r="I23" t="s">
        <v>31</v>
      </c>
      <c r="K23">
        <f>K18*0.25+K19*0.25+K20*0.25+K21*0.25+K22*0.25</f>
        <v>960</v>
      </c>
      <c r="L23">
        <f t="shared" ref="L23:M23" si="1">L18*0.25+L19*0.25+L20*0.25+L21*0.25+L22*0.25</f>
        <v>10</v>
      </c>
      <c r="M23">
        <f t="shared" si="1"/>
        <v>10</v>
      </c>
    </row>
    <row r="24" spans="1:13" ht="15.75" x14ac:dyDescent="0.25">
      <c r="B24" s="3" t="s">
        <v>41</v>
      </c>
      <c r="C24" t="s">
        <v>43</v>
      </c>
      <c r="D24" t="s">
        <v>44</v>
      </c>
      <c r="E24" t="s">
        <v>45</v>
      </c>
      <c r="F24" t="s">
        <v>46</v>
      </c>
      <c r="G24" t="s">
        <v>47</v>
      </c>
      <c r="I24" t="s">
        <v>33</v>
      </c>
      <c r="K24">
        <v>15</v>
      </c>
      <c r="L24">
        <v>15</v>
      </c>
      <c r="M24">
        <v>15</v>
      </c>
    </row>
    <row r="26" spans="1:13" ht="15.75" x14ac:dyDescent="0.25">
      <c r="B26" s="3" t="s">
        <v>42</v>
      </c>
      <c r="C26" s="10"/>
      <c r="D26" s="10"/>
      <c r="E26" s="10"/>
      <c r="F26" s="10"/>
      <c r="G26" s="10"/>
      <c r="I26" s="6" t="s">
        <v>34</v>
      </c>
      <c r="J26" s="7"/>
      <c r="K26" s="7">
        <f>K15+K16+K17+K18+K19+K20+K21+K22+K23+K24</f>
        <v>5054</v>
      </c>
      <c r="L26" s="7">
        <f>L15+L16+L17+L18+L19+L20+L21+L22+L23+L24</f>
        <v>397</v>
      </c>
      <c r="M26" s="7">
        <f>M15+M16+M17+M18+M19+M20+M21+M22+M23+M24</f>
        <v>490</v>
      </c>
    </row>
    <row r="27" spans="1:13" x14ac:dyDescent="0.25">
      <c r="B27" t="s">
        <v>48</v>
      </c>
      <c r="C27" s="10">
        <v>2047500</v>
      </c>
      <c r="D27" s="10">
        <v>2047500</v>
      </c>
      <c r="E27" s="10">
        <v>2047500</v>
      </c>
      <c r="F27" s="10">
        <v>2047500</v>
      </c>
      <c r="G27" s="10">
        <f>C27+D27+E27+F27</f>
        <v>8190000</v>
      </c>
    </row>
    <row r="28" spans="1:13" ht="16.5" customHeight="1" x14ac:dyDescent="0.25">
      <c r="B28" t="s">
        <v>55</v>
      </c>
      <c r="I28" t="s">
        <v>38</v>
      </c>
      <c r="K28">
        <v>0</v>
      </c>
      <c r="L28">
        <f>K30</f>
        <v>-854</v>
      </c>
      <c r="M28">
        <f>L30</f>
        <v>-651</v>
      </c>
    </row>
    <row r="29" spans="1:13" x14ac:dyDescent="0.25">
      <c r="B29" s="7" t="s">
        <v>11</v>
      </c>
      <c r="C29" s="11">
        <f>C27+C28</f>
        <v>2047500</v>
      </c>
      <c r="D29" s="11">
        <f>D27+D28</f>
        <v>2047500</v>
      </c>
      <c r="E29" s="11">
        <f>E27+E28</f>
        <v>2047500</v>
      </c>
      <c r="F29" s="11">
        <f>F27+F28</f>
        <v>2047500</v>
      </c>
      <c r="G29" s="11">
        <f>G27+G28</f>
        <v>8190000</v>
      </c>
      <c r="I29" t="s">
        <v>39</v>
      </c>
      <c r="K29">
        <f>K13-K26</f>
        <v>-854</v>
      </c>
      <c r="L29">
        <f>L13-L26</f>
        <v>203</v>
      </c>
      <c r="M29">
        <f>M13-M26</f>
        <v>310</v>
      </c>
    </row>
    <row r="30" spans="1:13" ht="14.25" customHeight="1" x14ac:dyDescent="0.25">
      <c r="B30" s="3" t="s">
        <v>12</v>
      </c>
      <c r="C30" s="10"/>
      <c r="D30" s="10"/>
      <c r="E30" s="10"/>
      <c r="F30" s="10"/>
      <c r="G30" s="10"/>
      <c r="I30" s="6" t="s">
        <v>40</v>
      </c>
      <c r="J30" s="7"/>
      <c r="K30" s="7">
        <f>K28+K29</f>
        <v>-854</v>
      </c>
      <c r="L30" s="7">
        <f>L28+L29</f>
        <v>-651</v>
      </c>
      <c r="M30" s="7">
        <f>M28+M29</f>
        <v>-341</v>
      </c>
    </row>
    <row r="31" spans="1:13" x14ac:dyDescent="0.25">
      <c r="B31" t="s">
        <v>52</v>
      </c>
      <c r="C31" s="10">
        <v>706750</v>
      </c>
      <c r="D31" s="10">
        <v>706750</v>
      </c>
      <c r="E31" s="10">
        <v>706750</v>
      </c>
      <c r="F31" s="10">
        <v>706750</v>
      </c>
      <c r="G31" s="10">
        <f>C31+D31+E31+F31</f>
        <v>2827000</v>
      </c>
    </row>
    <row r="32" spans="1:13" x14ac:dyDescent="0.25">
      <c r="B32" t="s">
        <v>53</v>
      </c>
      <c r="C32" s="10">
        <v>758333</v>
      </c>
      <c r="D32" s="10">
        <v>758333</v>
      </c>
      <c r="E32" s="10">
        <v>758333</v>
      </c>
      <c r="F32" s="10">
        <v>758333</v>
      </c>
      <c r="G32" s="10">
        <f>C32+D32+E32+F32</f>
        <v>3033332</v>
      </c>
    </row>
    <row r="33" spans="2:7" x14ac:dyDescent="0.25">
      <c r="B33" t="s">
        <v>49</v>
      </c>
      <c r="C33" s="10">
        <v>40000</v>
      </c>
      <c r="D33" s="10">
        <v>40000</v>
      </c>
      <c r="E33" s="10">
        <v>40000</v>
      </c>
      <c r="F33" s="10">
        <v>40000</v>
      </c>
      <c r="G33" s="10">
        <f>C33+D33+E33+F33</f>
        <v>160000</v>
      </c>
    </row>
    <row r="34" spans="2:7" x14ac:dyDescent="0.25">
      <c r="B34" t="s">
        <v>51</v>
      </c>
      <c r="C34" s="10">
        <v>217250</v>
      </c>
      <c r="D34" s="10">
        <v>217250</v>
      </c>
      <c r="E34" s="10">
        <v>217250</v>
      </c>
      <c r="F34" s="10">
        <v>217250</v>
      </c>
      <c r="G34" s="10">
        <f>C34+D34+E34+F34</f>
        <v>869000</v>
      </c>
    </row>
    <row r="35" spans="2:7" x14ac:dyDescent="0.25">
      <c r="B35" t="s">
        <v>54</v>
      </c>
      <c r="C35" s="10">
        <v>162000</v>
      </c>
      <c r="D35" s="10">
        <v>162000</v>
      </c>
      <c r="E35" s="10">
        <v>162000</v>
      </c>
      <c r="F35" s="10">
        <v>162000</v>
      </c>
      <c r="G35" s="10">
        <f>C35+D35+E35+F35</f>
        <v>648000</v>
      </c>
    </row>
    <row r="36" spans="2:7" x14ac:dyDescent="0.25">
      <c r="B36" s="7" t="s">
        <v>56</v>
      </c>
      <c r="C36" s="12">
        <f>C31+C32+C33+C34+C35</f>
        <v>1884333</v>
      </c>
      <c r="D36" s="12">
        <f>D31+D32+D33+D34+D35</f>
        <v>1884333</v>
      </c>
      <c r="E36" s="12">
        <f>E31+E32+E33+E34+E35</f>
        <v>1884333</v>
      </c>
      <c r="F36" s="12">
        <f>F31+F32+F33+F34+F35</f>
        <v>1884333</v>
      </c>
      <c r="G36" s="12">
        <f>G31+G32+G33+G34+G35</f>
        <v>7537332</v>
      </c>
    </row>
    <row r="37" spans="2:7" ht="15.75" x14ac:dyDescent="0.25">
      <c r="B37" s="3" t="s">
        <v>57</v>
      </c>
      <c r="C37" s="13">
        <f>C29-C36</f>
        <v>163167</v>
      </c>
      <c r="D37" s="13">
        <f>D29-D36</f>
        <v>163167</v>
      </c>
      <c r="E37" s="13">
        <f>E29-E36</f>
        <v>163167</v>
      </c>
      <c r="F37" s="13">
        <f>F29-F36</f>
        <v>163167</v>
      </c>
      <c r="G37" s="13">
        <f>G29-G36</f>
        <v>652668</v>
      </c>
    </row>
    <row r="38" spans="2:7" x14ac:dyDescent="0.25">
      <c r="B38" s="14" t="s">
        <v>50</v>
      </c>
      <c r="C38" s="15">
        <f>C31+C32+C34</f>
        <v>1682333</v>
      </c>
      <c r="D38" s="15">
        <f>D31+D32+D34</f>
        <v>1682333</v>
      </c>
      <c r="E38" s="15">
        <f t="shared" ref="E38:F38" si="2">E31+E32+E34</f>
        <v>1682333</v>
      </c>
      <c r="F38" s="15">
        <f t="shared" si="2"/>
        <v>1682333</v>
      </c>
      <c r="G38" s="15">
        <f>C38+D38+E38+F38</f>
        <v>6729332</v>
      </c>
    </row>
    <row r="39" spans="2:7" x14ac:dyDescent="0.25">
      <c r="B39" s="7" t="s">
        <v>58</v>
      </c>
      <c r="C39" s="12">
        <f>C38+C35</f>
        <v>1844333</v>
      </c>
      <c r="D39" s="12">
        <f>D38+D35</f>
        <v>1844333</v>
      </c>
      <c r="E39" s="12">
        <f>E38+E35</f>
        <v>1844333</v>
      </c>
      <c r="F39" s="12">
        <f>F38+F35</f>
        <v>1844333</v>
      </c>
      <c r="G39" s="12">
        <f>C39+D39+E39+F39</f>
        <v>7377332</v>
      </c>
    </row>
    <row r="40" spans="2:7" x14ac:dyDescent="0.25">
      <c r="G40">
        <f>G37/G39</f>
        <v>8.8469381613840881E-2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</dc:creator>
  <cp:lastModifiedBy>Fabian</cp:lastModifiedBy>
  <dcterms:created xsi:type="dcterms:W3CDTF">2019-05-08T19:29:57Z</dcterms:created>
  <dcterms:modified xsi:type="dcterms:W3CDTF">2019-05-22T15:43:13Z</dcterms:modified>
</cp:coreProperties>
</file>