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ldon\Documents\"/>
    </mc:Choice>
  </mc:AlternateContent>
  <bookViews>
    <workbookView xWindow="0" yWindow="0" windowWidth="23040" windowHeight="9216"/>
  </bookViews>
  <sheets>
    <sheet name="Ark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7" i="1" l="1"/>
  <c r="J41" i="1" l="1"/>
  <c r="P21" i="1" l="1"/>
  <c r="P13" i="1"/>
  <c r="M62" i="1"/>
  <c r="M63" i="1"/>
  <c r="M57" i="1"/>
  <c r="G62" i="1"/>
  <c r="H62" i="1"/>
  <c r="I62" i="1"/>
  <c r="J62" i="1"/>
  <c r="K62" i="1"/>
  <c r="L62" i="1"/>
  <c r="F62" i="1"/>
  <c r="M58" i="1"/>
  <c r="M59" i="1"/>
  <c r="E62" i="1"/>
  <c r="D62" i="1"/>
  <c r="C62" i="1"/>
  <c r="M56" i="1"/>
  <c r="M52" i="1"/>
  <c r="J37" i="1"/>
  <c r="L13" i="1"/>
  <c r="H29" i="1"/>
  <c r="F29" i="1"/>
  <c r="G29" i="1"/>
  <c r="J26" i="1"/>
  <c r="E29" i="1"/>
  <c r="J13" i="1"/>
  <c r="J38" i="1"/>
  <c r="I44" i="1"/>
  <c r="H44" i="1"/>
  <c r="G44" i="1"/>
  <c r="F44" i="1"/>
  <c r="E44" i="1"/>
  <c r="D44" i="1"/>
  <c r="C44" i="1"/>
  <c r="L28" i="1"/>
  <c r="L21" i="1"/>
  <c r="I29" i="1"/>
  <c r="D29" i="1"/>
  <c r="C29" i="1"/>
  <c r="J23" i="1"/>
  <c r="J22" i="1"/>
  <c r="J29" i="1" s="1"/>
  <c r="J30" i="1" s="1"/>
  <c r="M13" i="1" s="1"/>
  <c r="J14" i="1"/>
  <c r="C13" i="1"/>
  <c r="F13" i="1"/>
  <c r="G13" i="1"/>
  <c r="H13" i="1"/>
  <c r="I13" i="1"/>
  <c r="E13" i="1"/>
  <c r="D13" i="1"/>
  <c r="J7" i="1"/>
  <c r="J6" i="1"/>
  <c r="J44" i="1" l="1"/>
  <c r="J45" i="1" s="1"/>
  <c r="N13" i="1" s="1"/>
  <c r="N21" i="1" s="1"/>
  <c r="N28" i="1" s="1"/>
  <c r="L14" i="1"/>
  <c r="M21" i="1"/>
  <c r="L22" i="1" l="1"/>
  <c r="L29" i="1" s="1"/>
  <c r="M28" i="1"/>
</calcChain>
</file>

<file path=xl/sharedStrings.xml><?xml version="1.0" encoding="utf-8"?>
<sst xmlns="http://schemas.openxmlformats.org/spreadsheetml/2006/main" count="99" uniqueCount="42">
  <si>
    <t>Kontantstrømanalyse bil</t>
  </si>
  <si>
    <t>VW Passat</t>
  </si>
  <si>
    <t>Innkjøp</t>
  </si>
  <si>
    <t>Y0</t>
  </si>
  <si>
    <t>Y1</t>
  </si>
  <si>
    <t>Y2</t>
  </si>
  <si>
    <t>Y3</t>
  </si>
  <si>
    <t>Y4</t>
  </si>
  <si>
    <t>Y5</t>
  </si>
  <si>
    <t>Avdrag</t>
  </si>
  <si>
    <t>Utkjøp</t>
  </si>
  <si>
    <t>Driftsutgifter</t>
  </si>
  <si>
    <t>Restverdi</t>
  </si>
  <si>
    <t>Y6</t>
  </si>
  <si>
    <t>Y7</t>
  </si>
  <si>
    <t>SUM:</t>
  </si>
  <si>
    <t>Verditap</t>
  </si>
  <si>
    <t>SLUTT</t>
  </si>
  <si>
    <t>KOSTNAD OVER 7 ÅR</t>
  </si>
  <si>
    <t>Opel Astra Sportstourer</t>
  </si>
  <si>
    <t>Innskudd</t>
  </si>
  <si>
    <t>Avdrag/Leasing</t>
  </si>
  <si>
    <t>Passat</t>
  </si>
  <si>
    <t>Astra</t>
  </si>
  <si>
    <t>Per år:</t>
  </si>
  <si>
    <t>Passat:</t>
  </si>
  <si>
    <t>Per måned</t>
  </si>
  <si>
    <t>Prisforskjell ved salg etter 7 års eie:</t>
  </si>
  <si>
    <t>LEASING</t>
  </si>
  <si>
    <t>Leasing</t>
  </si>
  <si>
    <t>Skoda Octavia Stv.</t>
  </si>
  <si>
    <t>Octavia</t>
  </si>
  <si>
    <t>VW Passat og Opel</t>
  </si>
  <si>
    <t>Innbetaling restlån</t>
  </si>
  <si>
    <t>Driftsutgifter Opel</t>
  </si>
  <si>
    <t>Driftsutgifter Passat</t>
  </si>
  <si>
    <t>Restverdi Passat</t>
  </si>
  <si>
    <t>Innskudd Opel</t>
  </si>
  <si>
    <t>Uttkjøp og avbet. Opel</t>
  </si>
  <si>
    <t>Restverdi Opel</t>
  </si>
  <si>
    <t>10 år Passat+Opel</t>
  </si>
  <si>
    <t>10 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</si>
</sst>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3" fontId="0" fillId="0" borderId="0" xfId="0" applyNumberFormat="1"/>
    <xf numFmtId="0" fontId="1" fillId="0" borderId="0" xfId="0" applyFont="1"/>
    <xf numFmtId="0" fontId="1" fillId="0" borderId="1" xfId="0" applyFont="1" applyBorder="1"/>
    <xf numFmtId="3" fontId="1" fillId="0" borderId="1" xfId="0" applyNumberFormat="1" applyFont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tabSelected="1" topLeftCell="A11" workbookViewId="0">
      <selection activeCell="P28" sqref="P28"/>
    </sheetView>
  </sheetViews>
  <sheetFormatPr baseColWidth="10" defaultRowHeight="14.4" x14ac:dyDescent="0.3"/>
  <cols>
    <col min="1" max="1" width="22.21875" customWidth="1"/>
  </cols>
  <sheetData>
    <row r="1" spans="1:16" x14ac:dyDescent="0.3">
      <c r="A1" t="s">
        <v>0</v>
      </c>
    </row>
    <row r="4" spans="1:16" x14ac:dyDescent="0.3">
      <c r="A4" s="2" t="s">
        <v>1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13</v>
      </c>
      <c r="I4" s="2" t="s">
        <v>14</v>
      </c>
      <c r="J4" s="2" t="s">
        <v>17</v>
      </c>
    </row>
    <row r="5" spans="1:16" x14ac:dyDescent="0.3">
      <c r="A5" s="2" t="s">
        <v>2</v>
      </c>
      <c r="B5" s="1">
        <v>150000</v>
      </c>
      <c r="C5" s="1"/>
      <c r="D5" s="1"/>
      <c r="E5" s="1"/>
      <c r="F5" s="1"/>
      <c r="G5" s="1"/>
      <c r="H5" s="1"/>
      <c r="I5" s="1"/>
      <c r="J5" s="1"/>
    </row>
    <row r="6" spans="1:16" x14ac:dyDescent="0.3">
      <c r="A6" s="2" t="s">
        <v>9</v>
      </c>
      <c r="C6">
        <v>38400</v>
      </c>
      <c r="D6">
        <v>36000</v>
      </c>
      <c r="E6">
        <v>35000</v>
      </c>
      <c r="F6">
        <v>34000</v>
      </c>
      <c r="G6">
        <v>29000</v>
      </c>
      <c r="H6">
        <v>0</v>
      </c>
      <c r="I6">
        <v>0</v>
      </c>
      <c r="J6">
        <f>G6+F6+E6+D6+C6</f>
        <v>172400</v>
      </c>
    </row>
    <row r="7" spans="1:16" x14ac:dyDescent="0.3">
      <c r="A7" s="2" t="s">
        <v>11</v>
      </c>
      <c r="C7">
        <v>15000</v>
      </c>
      <c r="D7" s="1">
        <v>10000</v>
      </c>
      <c r="E7">
        <v>20000</v>
      </c>
      <c r="F7">
        <v>3000</v>
      </c>
      <c r="G7">
        <v>8000</v>
      </c>
      <c r="H7">
        <v>8000</v>
      </c>
      <c r="I7">
        <v>3000</v>
      </c>
      <c r="J7" s="1">
        <f>G7+F7+E7+D7+C7+H7+I7</f>
        <v>67000</v>
      </c>
    </row>
    <row r="8" spans="1:16" x14ac:dyDescent="0.3">
      <c r="A8" s="2"/>
      <c r="C8" s="1"/>
      <c r="D8" s="1"/>
      <c r="E8" s="1"/>
      <c r="F8" s="1"/>
      <c r="G8" s="1"/>
      <c r="H8" s="1"/>
      <c r="I8" s="1"/>
      <c r="J8" s="1"/>
    </row>
    <row r="9" spans="1:16" x14ac:dyDescent="0.3">
      <c r="A9" s="2" t="s">
        <v>12</v>
      </c>
      <c r="J9" s="1">
        <v>30000</v>
      </c>
      <c r="L9" s="2" t="s">
        <v>27</v>
      </c>
    </row>
    <row r="12" spans="1:16" x14ac:dyDescent="0.3">
      <c r="L12" t="s">
        <v>22</v>
      </c>
      <c r="M12" t="s">
        <v>23</v>
      </c>
      <c r="N12" t="s">
        <v>31</v>
      </c>
      <c r="P12" t="s">
        <v>40</v>
      </c>
    </row>
    <row r="13" spans="1:16" x14ac:dyDescent="0.3">
      <c r="A13" t="s">
        <v>15</v>
      </c>
      <c r="B13" s="1"/>
      <c r="C13" s="1">
        <f>+C6+C7+C8</f>
        <v>53400</v>
      </c>
      <c r="D13" s="1">
        <f t="shared" ref="D13:I13" si="0">D6+D7+D8</f>
        <v>46000</v>
      </c>
      <c r="E13" s="1">
        <f t="shared" si="0"/>
        <v>55000</v>
      </c>
      <c r="F13" s="1">
        <f t="shared" si="0"/>
        <v>37000</v>
      </c>
      <c r="G13" s="1">
        <f t="shared" si="0"/>
        <v>37000</v>
      </c>
      <c r="H13" s="1">
        <f t="shared" si="0"/>
        <v>8000</v>
      </c>
      <c r="I13" s="1">
        <f t="shared" si="0"/>
        <v>3000</v>
      </c>
      <c r="J13" s="1">
        <f>J6+J7</f>
        <v>239400</v>
      </c>
      <c r="L13" s="1">
        <f>J14</f>
        <v>209400</v>
      </c>
      <c r="M13" s="1">
        <f>J30</f>
        <v>264000</v>
      </c>
      <c r="N13" s="1">
        <f>J45</f>
        <v>270400</v>
      </c>
      <c r="P13" s="1">
        <f>M63</f>
        <v>417400</v>
      </c>
    </row>
    <row r="14" spans="1:16" ht="15" thickBot="1" x14ac:dyDescent="0.35">
      <c r="A14" s="3" t="s">
        <v>18</v>
      </c>
      <c r="B14" s="3"/>
      <c r="C14" s="3"/>
      <c r="D14" s="3"/>
      <c r="E14" s="3"/>
      <c r="F14" s="3"/>
      <c r="G14" s="3"/>
      <c r="H14" s="3"/>
      <c r="I14" s="3"/>
      <c r="J14" s="4">
        <f>J13-30000</f>
        <v>209400</v>
      </c>
      <c r="L14" s="1">
        <f>M13-L13</f>
        <v>54600</v>
      </c>
    </row>
    <row r="15" spans="1:16" ht="15" thickTop="1" x14ac:dyDescent="0.3"/>
    <row r="18" spans="1:16" x14ac:dyDescent="0.3">
      <c r="A18" s="2" t="s">
        <v>28</v>
      </c>
    </row>
    <row r="19" spans="1:16" x14ac:dyDescent="0.3">
      <c r="L19" s="5" t="s">
        <v>24</v>
      </c>
    </row>
    <row r="20" spans="1:16" x14ac:dyDescent="0.3">
      <c r="A20" s="2" t="s">
        <v>19</v>
      </c>
      <c r="B20" s="2" t="s">
        <v>3</v>
      </c>
      <c r="C20" s="2" t="s">
        <v>4</v>
      </c>
      <c r="D20" s="2" t="s">
        <v>5</v>
      </c>
      <c r="E20" s="2" t="s">
        <v>6</v>
      </c>
      <c r="F20" s="2" t="s">
        <v>7</v>
      </c>
      <c r="G20" s="2" t="s">
        <v>8</v>
      </c>
      <c r="H20" s="2" t="s">
        <v>13</v>
      </c>
      <c r="I20" s="2" t="s">
        <v>14</v>
      </c>
      <c r="J20" s="2" t="s">
        <v>17</v>
      </c>
      <c r="L20" s="2" t="s">
        <v>25</v>
      </c>
      <c r="M20" s="2" t="s">
        <v>23</v>
      </c>
      <c r="N20" s="2" t="s">
        <v>31</v>
      </c>
      <c r="P20" s="2" t="s">
        <v>41</v>
      </c>
    </row>
    <row r="21" spans="1:16" x14ac:dyDescent="0.3">
      <c r="A21" s="2" t="s">
        <v>20</v>
      </c>
      <c r="B21" s="1">
        <v>50000</v>
      </c>
      <c r="C21" s="1"/>
      <c r="D21" s="1"/>
      <c r="E21" s="1"/>
      <c r="F21" s="1"/>
      <c r="G21" s="1"/>
      <c r="H21" s="1"/>
      <c r="I21" s="1"/>
      <c r="J21" s="1"/>
      <c r="L21">
        <f>L13/7</f>
        <v>29914.285714285714</v>
      </c>
      <c r="M21">
        <f>M13/7</f>
        <v>37714.285714285717</v>
      </c>
      <c r="N21">
        <f>N13/7</f>
        <v>38628.571428571428</v>
      </c>
      <c r="P21">
        <f>P13/10</f>
        <v>41740</v>
      </c>
    </row>
    <row r="22" spans="1:16" x14ac:dyDescent="0.3">
      <c r="A22" s="2" t="s">
        <v>29</v>
      </c>
      <c r="C22" s="1">
        <v>33000</v>
      </c>
      <c r="D22" s="1">
        <v>33000</v>
      </c>
      <c r="E22" s="1">
        <v>33000</v>
      </c>
      <c r="F22" s="1"/>
      <c r="G22" s="1"/>
      <c r="H22" s="1"/>
      <c r="I22">
        <v>0</v>
      </c>
      <c r="J22">
        <f>G22+F22+E22+D22+C22</f>
        <v>99000</v>
      </c>
      <c r="L22">
        <f>M21-L21</f>
        <v>7800.0000000000036</v>
      </c>
    </row>
    <row r="23" spans="1:16" x14ac:dyDescent="0.3">
      <c r="A23" s="2" t="s">
        <v>11</v>
      </c>
      <c r="C23">
        <v>0</v>
      </c>
      <c r="D23" s="1">
        <v>0</v>
      </c>
      <c r="E23">
        <v>0</v>
      </c>
      <c r="F23">
        <v>0</v>
      </c>
      <c r="G23">
        <v>5000</v>
      </c>
      <c r="H23">
        <v>5000</v>
      </c>
      <c r="I23">
        <v>15000</v>
      </c>
      <c r="J23" s="1">
        <f>G23+F23+E23+D23+C23+H23+I23</f>
        <v>25000</v>
      </c>
    </row>
    <row r="24" spans="1:16" x14ac:dyDescent="0.3">
      <c r="A24" s="2" t="s">
        <v>16</v>
      </c>
      <c r="C24" s="1"/>
      <c r="D24" s="1"/>
      <c r="E24" s="1"/>
      <c r="F24" s="1"/>
      <c r="G24" s="1"/>
      <c r="H24" s="1"/>
      <c r="I24" s="1"/>
      <c r="J24" s="1"/>
    </row>
    <row r="25" spans="1:16" x14ac:dyDescent="0.3">
      <c r="A25" s="2" t="s">
        <v>12</v>
      </c>
      <c r="J25" s="1">
        <v>90000</v>
      </c>
    </row>
    <row r="26" spans="1:16" x14ac:dyDescent="0.3">
      <c r="A26" s="2" t="s">
        <v>10</v>
      </c>
      <c r="E26" s="1"/>
      <c r="F26" s="1">
        <v>60000</v>
      </c>
      <c r="G26" s="1">
        <v>60000</v>
      </c>
      <c r="H26" s="1">
        <v>60000</v>
      </c>
      <c r="I26" s="1">
        <v>0</v>
      </c>
      <c r="J26" s="1">
        <f>F26+G26+H26</f>
        <v>180000</v>
      </c>
      <c r="L26" s="5" t="s">
        <v>26</v>
      </c>
    </row>
    <row r="27" spans="1:16" x14ac:dyDescent="0.3">
      <c r="L27" s="2" t="s">
        <v>22</v>
      </c>
      <c r="M27" s="2" t="s">
        <v>23</v>
      </c>
      <c r="N27" t="s">
        <v>31</v>
      </c>
    </row>
    <row r="28" spans="1:16" x14ac:dyDescent="0.3">
      <c r="L28">
        <f>L21/12</f>
        <v>2492.8571428571427</v>
      </c>
      <c r="M28">
        <f>M21/12</f>
        <v>3142.8571428571431</v>
      </c>
      <c r="N28">
        <f>N21/12</f>
        <v>3219.0476190476188</v>
      </c>
    </row>
    <row r="29" spans="1:16" x14ac:dyDescent="0.3">
      <c r="A29" t="s">
        <v>15</v>
      </c>
      <c r="B29" s="1"/>
      <c r="C29" s="1">
        <f>+C22+C23+C24</f>
        <v>33000</v>
      </c>
      <c r="D29" s="1">
        <f>D22+D23+D24</f>
        <v>33000</v>
      </c>
      <c r="E29" s="1">
        <f>E22+E23+E24</f>
        <v>33000</v>
      </c>
      <c r="F29" s="1">
        <f>F22+F23+F24+F26</f>
        <v>60000</v>
      </c>
      <c r="G29" s="1">
        <f>G22+G23+G24+G26</f>
        <v>65000</v>
      </c>
      <c r="H29" s="1">
        <f>H22+H23+H24+H26</f>
        <v>65000</v>
      </c>
      <c r="I29" s="1">
        <f>I22+I23+I24</f>
        <v>15000</v>
      </c>
      <c r="J29" s="1">
        <f>J22+B21+J23+J26</f>
        <v>354000</v>
      </c>
      <c r="L29">
        <f>L22/12</f>
        <v>650.00000000000034</v>
      </c>
    </row>
    <row r="30" spans="1:16" ht="15" thickBot="1" x14ac:dyDescent="0.35">
      <c r="A30" s="3" t="s">
        <v>18</v>
      </c>
      <c r="B30" s="3"/>
      <c r="C30" s="3"/>
      <c r="D30" s="3"/>
      <c r="E30" s="3"/>
      <c r="F30" s="3"/>
      <c r="G30" s="3"/>
      <c r="H30" s="3"/>
      <c r="I30" s="3"/>
      <c r="J30" s="4">
        <f>J29-J25</f>
        <v>264000</v>
      </c>
    </row>
    <row r="31" spans="1:16" ht="15" thickTop="1" x14ac:dyDescent="0.3"/>
    <row r="33" spans="1:10" x14ac:dyDescent="0.3">
      <c r="A33" s="2" t="s">
        <v>28</v>
      </c>
    </row>
    <row r="35" spans="1:10" x14ac:dyDescent="0.3">
      <c r="A35" s="2" t="s">
        <v>30</v>
      </c>
      <c r="B35" s="2" t="s">
        <v>3</v>
      </c>
      <c r="C35" s="2" t="s">
        <v>4</v>
      </c>
      <c r="D35" s="2" t="s">
        <v>5</v>
      </c>
      <c r="E35" s="2" t="s">
        <v>6</v>
      </c>
      <c r="F35" s="2" t="s">
        <v>7</v>
      </c>
      <c r="G35" s="2" t="s">
        <v>8</v>
      </c>
      <c r="H35" s="2" t="s">
        <v>13</v>
      </c>
      <c r="I35" s="2" t="s">
        <v>14</v>
      </c>
      <c r="J35" s="2" t="s">
        <v>17</v>
      </c>
    </row>
    <row r="36" spans="1:10" x14ac:dyDescent="0.3">
      <c r="A36" s="2" t="s">
        <v>20</v>
      </c>
      <c r="B36" s="1">
        <v>50000</v>
      </c>
      <c r="C36" s="1"/>
      <c r="D36" s="1"/>
      <c r="E36" s="1"/>
      <c r="F36" s="1"/>
      <c r="G36" s="1"/>
      <c r="H36" s="1"/>
      <c r="I36" s="1"/>
      <c r="J36" s="1"/>
    </row>
    <row r="37" spans="1:10" x14ac:dyDescent="0.3">
      <c r="A37" s="2" t="s">
        <v>21</v>
      </c>
      <c r="C37" s="1">
        <f>2650*12</f>
        <v>31800</v>
      </c>
      <c r="D37" s="1">
        <v>31800</v>
      </c>
      <c r="E37" s="1">
        <v>31800</v>
      </c>
      <c r="F37" s="1"/>
      <c r="G37" s="1"/>
      <c r="H37" s="1"/>
      <c r="I37" s="1"/>
      <c r="J37" s="1">
        <f>B37+C37+D37+E37</f>
        <v>95400</v>
      </c>
    </row>
    <row r="38" spans="1:10" x14ac:dyDescent="0.3">
      <c r="A38" s="2" t="s">
        <v>11</v>
      </c>
      <c r="D38" s="1"/>
      <c r="G38">
        <v>15000</v>
      </c>
      <c r="H38">
        <v>3000</v>
      </c>
      <c r="I38">
        <v>7000</v>
      </c>
      <c r="J38" s="1">
        <f>I38+H38+G38+F38+E38+D38+C38</f>
        <v>25000</v>
      </c>
    </row>
    <row r="39" spans="1:10" x14ac:dyDescent="0.3">
      <c r="A39" s="2" t="s">
        <v>16</v>
      </c>
      <c r="C39" s="1"/>
      <c r="D39" s="1"/>
      <c r="E39" s="1"/>
      <c r="F39" s="1"/>
      <c r="G39" s="1"/>
      <c r="H39" s="1"/>
      <c r="I39" s="1"/>
      <c r="J39" s="1"/>
    </row>
    <row r="40" spans="1:10" x14ac:dyDescent="0.3">
      <c r="A40" s="2" t="s">
        <v>12</v>
      </c>
      <c r="J40" s="1">
        <v>120000</v>
      </c>
    </row>
    <row r="41" spans="1:10" x14ac:dyDescent="0.3">
      <c r="A41" s="2" t="s">
        <v>10</v>
      </c>
      <c r="E41" s="1"/>
      <c r="F41" s="1">
        <v>60000</v>
      </c>
      <c r="G41" s="1">
        <v>80000</v>
      </c>
      <c r="H41" s="1">
        <v>80000</v>
      </c>
      <c r="I41" s="1">
        <v>0</v>
      </c>
      <c r="J41" s="1">
        <f>+F41+G41+H41</f>
        <v>220000</v>
      </c>
    </row>
    <row r="44" spans="1:10" x14ac:dyDescent="0.3">
      <c r="A44" t="s">
        <v>15</v>
      </c>
      <c r="B44" s="1"/>
      <c r="C44" s="1">
        <f>+C37+C38+C39</f>
        <v>31800</v>
      </c>
      <c r="D44" s="1">
        <f t="shared" ref="D44:I44" si="1">D37+D38+D39</f>
        <v>31800</v>
      </c>
      <c r="E44" s="1">
        <f t="shared" si="1"/>
        <v>31800</v>
      </c>
      <c r="F44" s="1">
        <f t="shared" si="1"/>
        <v>0</v>
      </c>
      <c r="G44" s="1">
        <f t="shared" si="1"/>
        <v>15000</v>
      </c>
      <c r="H44" s="1">
        <f t="shared" si="1"/>
        <v>3000</v>
      </c>
      <c r="I44" s="1">
        <f t="shared" si="1"/>
        <v>7000</v>
      </c>
      <c r="J44" s="1">
        <f>J37+J38+J41+B36</f>
        <v>390400</v>
      </c>
    </row>
    <row r="45" spans="1:10" ht="15" thickBot="1" x14ac:dyDescent="0.35">
      <c r="A45" s="3" t="s">
        <v>18</v>
      </c>
      <c r="B45" s="3"/>
      <c r="C45" s="3"/>
      <c r="D45" s="3"/>
      <c r="E45" s="3"/>
      <c r="F45" s="3"/>
      <c r="G45" s="3"/>
      <c r="H45" s="3"/>
      <c r="I45" s="3"/>
      <c r="J45" s="4">
        <f>J44-J40</f>
        <v>270400</v>
      </c>
    </row>
    <row r="46" spans="1:10" ht="15" thickTop="1" x14ac:dyDescent="0.3"/>
    <row r="49" spans="1:13" x14ac:dyDescent="0.3">
      <c r="E49" t="s">
        <v>3</v>
      </c>
      <c r="F49" t="s">
        <v>4</v>
      </c>
      <c r="G49" t="s">
        <v>5</v>
      </c>
      <c r="H49" t="s">
        <v>6</v>
      </c>
      <c r="I49" t="s">
        <v>7</v>
      </c>
    </row>
    <row r="50" spans="1:13" x14ac:dyDescent="0.3">
      <c r="A50" s="2" t="s">
        <v>32</v>
      </c>
      <c r="B50" s="2" t="s">
        <v>3</v>
      </c>
      <c r="C50" s="2" t="s">
        <v>4</v>
      </c>
      <c r="D50" s="2" t="s">
        <v>5</v>
      </c>
      <c r="E50" s="2" t="s">
        <v>6</v>
      </c>
      <c r="F50" s="2" t="s">
        <v>7</v>
      </c>
      <c r="G50" s="2" t="s">
        <v>8</v>
      </c>
      <c r="H50" s="2" t="s">
        <v>13</v>
      </c>
      <c r="I50" s="2" t="s">
        <v>14</v>
      </c>
      <c r="J50" s="2" t="s">
        <v>8</v>
      </c>
      <c r="K50" s="2" t="s">
        <v>13</v>
      </c>
      <c r="L50" s="2" t="s">
        <v>14</v>
      </c>
      <c r="M50" s="2" t="s">
        <v>17</v>
      </c>
    </row>
    <row r="51" spans="1:13" x14ac:dyDescent="0.3">
      <c r="A51" s="2" t="s">
        <v>2</v>
      </c>
      <c r="B51" s="1">
        <v>150000</v>
      </c>
      <c r="C51" s="1"/>
      <c r="D51" s="1"/>
      <c r="E51" s="1"/>
      <c r="F51" s="1"/>
      <c r="G51" s="1"/>
      <c r="H51" s="1"/>
      <c r="I51" s="1"/>
      <c r="J51" s="1"/>
    </row>
    <row r="52" spans="1:13" x14ac:dyDescent="0.3">
      <c r="A52" s="2" t="s">
        <v>9</v>
      </c>
      <c r="C52">
        <v>38400</v>
      </c>
      <c r="D52">
        <v>36000</v>
      </c>
      <c r="E52">
        <v>35000</v>
      </c>
      <c r="M52">
        <f>G52+F52+E52+D52+C52</f>
        <v>109400</v>
      </c>
    </row>
    <row r="53" spans="1:13" x14ac:dyDescent="0.3">
      <c r="A53" s="2" t="s">
        <v>35</v>
      </c>
      <c r="C53">
        <v>15000</v>
      </c>
      <c r="D53" s="1">
        <v>10000</v>
      </c>
      <c r="E53" s="1">
        <v>15000</v>
      </c>
      <c r="M53" s="1">
        <v>40000</v>
      </c>
    </row>
    <row r="54" spans="1:13" x14ac:dyDescent="0.3">
      <c r="A54" s="2" t="s">
        <v>33</v>
      </c>
      <c r="C54" s="1"/>
      <c r="D54" s="1"/>
      <c r="E54" s="1">
        <v>40000</v>
      </c>
      <c r="F54" s="1"/>
      <c r="G54" s="1"/>
      <c r="H54" s="1"/>
      <c r="I54" s="1"/>
      <c r="M54" s="1">
        <v>40000</v>
      </c>
    </row>
    <row r="55" spans="1:13" x14ac:dyDescent="0.3">
      <c r="A55" s="2" t="s">
        <v>36</v>
      </c>
      <c r="M55" s="1">
        <v>60000</v>
      </c>
    </row>
    <row r="56" spans="1:13" x14ac:dyDescent="0.3">
      <c r="A56" s="2" t="s">
        <v>37</v>
      </c>
      <c r="E56" s="1">
        <v>50000</v>
      </c>
      <c r="M56" s="1">
        <f>G53+F53+E53+D53+C53+H53+I53</f>
        <v>40000</v>
      </c>
    </row>
    <row r="57" spans="1:13" x14ac:dyDescent="0.3">
      <c r="A57" s="2" t="s">
        <v>29</v>
      </c>
      <c r="F57" s="1">
        <v>36000</v>
      </c>
      <c r="G57" s="1">
        <v>36000</v>
      </c>
      <c r="H57" s="1">
        <v>36000</v>
      </c>
      <c r="M57" s="1">
        <f>H57+G57+F57</f>
        <v>108000</v>
      </c>
    </row>
    <row r="58" spans="1:13" x14ac:dyDescent="0.3">
      <c r="A58" s="2" t="s">
        <v>34</v>
      </c>
      <c r="G58">
        <v>5000</v>
      </c>
      <c r="I58">
        <v>5000</v>
      </c>
      <c r="K58">
        <v>5000</v>
      </c>
      <c r="L58" s="1">
        <v>15000</v>
      </c>
      <c r="M58" s="1">
        <f>L58+K58+I58+G58</f>
        <v>30000</v>
      </c>
    </row>
    <row r="59" spans="1:13" x14ac:dyDescent="0.3">
      <c r="A59" s="2" t="s">
        <v>38</v>
      </c>
      <c r="J59" s="1">
        <v>60000</v>
      </c>
      <c r="K59" s="1">
        <v>60000</v>
      </c>
      <c r="L59" s="1">
        <v>60000</v>
      </c>
      <c r="M59" s="1">
        <f>L59+K59+J59</f>
        <v>180000</v>
      </c>
    </row>
    <row r="60" spans="1:13" x14ac:dyDescent="0.3">
      <c r="A60" s="2" t="s">
        <v>39</v>
      </c>
      <c r="M60" s="1">
        <v>70000</v>
      </c>
    </row>
    <row r="62" spans="1:13" x14ac:dyDescent="0.3">
      <c r="A62" t="s">
        <v>15</v>
      </c>
      <c r="B62" s="1"/>
      <c r="C62" s="1">
        <f>+C52+C53+C54</f>
        <v>53400</v>
      </c>
      <c r="D62" s="1">
        <f>D52+D53+D54</f>
        <v>46000</v>
      </c>
      <c r="E62" s="1">
        <f>E52+E53+E54+E56</f>
        <v>140000</v>
      </c>
      <c r="F62" s="1">
        <f>F52+F53+F54+F56+F57+F58+F59</f>
        <v>36000</v>
      </c>
      <c r="G62" s="1">
        <f t="shared" ref="G62:L62" si="2">G52+G53+G54+G56+G57+G58+G59</f>
        <v>41000</v>
      </c>
      <c r="H62" s="1">
        <f t="shared" si="2"/>
        <v>36000</v>
      </c>
      <c r="I62" s="1">
        <f t="shared" si="2"/>
        <v>5000</v>
      </c>
      <c r="J62" s="1">
        <f t="shared" si="2"/>
        <v>60000</v>
      </c>
      <c r="K62" s="1">
        <f t="shared" si="2"/>
        <v>65000</v>
      </c>
      <c r="L62" s="1">
        <f t="shared" si="2"/>
        <v>75000</v>
      </c>
      <c r="M62" s="1">
        <f>M52+M53+M54+M56+M57+M58+M59</f>
        <v>547400</v>
      </c>
    </row>
    <row r="63" spans="1:13" ht="15" thickBot="1" x14ac:dyDescent="0.35">
      <c r="A63" s="3" t="s">
        <v>18</v>
      </c>
      <c r="B63" s="3"/>
      <c r="C63" s="3"/>
      <c r="D63" s="3"/>
      <c r="E63" s="3"/>
      <c r="F63" s="3"/>
      <c r="G63" s="3"/>
      <c r="H63" s="3"/>
      <c r="I63" s="3"/>
      <c r="M63" s="1">
        <f>M52+M53+M54+M56+M57+M58+M59-M55-M60</f>
        <v>417400</v>
      </c>
    </row>
    <row r="64" spans="1:13" ht="15" thickTop="1" x14ac:dyDescent="0.3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Dønnestad, Ole Jørgen Kvamme</dc:creator>
  <cp:lastModifiedBy>Dønnestad, Ole Jørgen Kvamme</cp:lastModifiedBy>
  <dcterms:created xsi:type="dcterms:W3CDTF">2016-06-09T09:28:23Z</dcterms:created>
  <dcterms:modified xsi:type="dcterms:W3CDTF">2016-06-13T07:48:46Z</dcterms:modified>
</cp:coreProperties>
</file>