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65" windowWidth="14115" windowHeight="5385" tabRatio="764"/>
  </bookViews>
  <sheets>
    <sheet name="Post.sammendag" sheetId="1" r:id="rId1"/>
    <sheet name="Askveien" sheetId="2" r:id="rId2"/>
    <sheet name="Bjørkveien" sheetId="4" r:id="rId3"/>
    <sheet name="Edelgranveien" sheetId="5" r:id="rId4"/>
    <sheet name="Furuveien" sheetId="6" r:id="rId5"/>
    <sheet name="Heggveien" sheetId="7" r:id="rId6"/>
    <sheet name="Ibenholtveien" sheetId="8" r:id="rId7"/>
    <sheet name="Rognveien" sheetId="9" r:id="rId8"/>
    <sheet name="Svartorveien" sheetId="11" r:id="rId9"/>
    <sheet name="Lev." sheetId="3" r:id="rId10"/>
    <sheet name="Utregning" sheetId="10" r:id="rId11"/>
  </sheets>
  <calcPr calcId="145621"/>
</workbook>
</file>

<file path=xl/calcChain.xml><?xml version="1.0" encoding="utf-8"?>
<calcChain xmlns="http://schemas.openxmlformats.org/spreadsheetml/2006/main">
  <c r="K12" i="6" l="1"/>
  <c r="I23" i="1"/>
  <c r="B41" i="10"/>
  <c r="B40" i="10"/>
  <c r="E28" i="10"/>
  <c r="P6" i="3"/>
  <c r="B33" i="10"/>
  <c r="B28" i="10"/>
  <c r="D19" i="1" s="1"/>
  <c r="D9" i="6" s="1"/>
  <c r="B19" i="10"/>
  <c r="B18" i="10"/>
  <c r="B17" i="10"/>
  <c r="D13" i="7"/>
  <c r="B32" i="10" l="1"/>
  <c r="B34" i="10" s="1"/>
  <c r="F15" i="1" s="1"/>
  <c r="G8" i="6" s="1"/>
  <c r="J8" i="6" s="1"/>
  <c r="E13" i="10"/>
  <c r="B20" i="10" s="1"/>
  <c r="B21" i="10" s="1"/>
  <c r="B11" i="10"/>
  <c r="B13" i="10" s="1"/>
  <c r="F5" i="1" l="1"/>
</calcChain>
</file>

<file path=xl/sharedStrings.xml><?xml version="1.0" encoding="utf-8"?>
<sst xmlns="http://schemas.openxmlformats.org/spreadsheetml/2006/main" count="338" uniqueCount="132">
  <si>
    <t>POSTERINGSSAMMENDRAG</t>
  </si>
  <si>
    <t>DATO</t>
  </si>
  <si>
    <t>TEKST</t>
  </si>
  <si>
    <t>BILAG</t>
  </si>
  <si>
    <t>UTLEGG</t>
  </si>
  <si>
    <t>DRIFTSKONTO</t>
  </si>
  <si>
    <t>KLIENTKONTO</t>
  </si>
  <si>
    <t>LEV.</t>
  </si>
  <si>
    <t>HENVISN.</t>
  </si>
  <si>
    <t>KUNDESPES.</t>
  </si>
  <si>
    <t>UTG. MVA.</t>
  </si>
  <si>
    <t>VEDERLAG</t>
  </si>
  <si>
    <t>KUNDESPESIFIKASJON NR:</t>
  </si>
  <si>
    <t>EIENDOM:</t>
  </si>
  <si>
    <t>SELGER:</t>
  </si>
  <si>
    <t>KJØPER:</t>
  </si>
  <si>
    <t>BIL.</t>
  </si>
  <si>
    <t>D</t>
  </si>
  <si>
    <t>K</t>
  </si>
  <si>
    <t xml:space="preserve">          KUNDESPESIFIKASJON</t>
  </si>
  <si>
    <t xml:space="preserve">                   SELGER</t>
  </si>
  <si>
    <t xml:space="preserve">                  KJØPER</t>
  </si>
  <si>
    <t xml:space="preserve">                  UTLEGG</t>
  </si>
  <si>
    <t xml:space="preserve">         KLIENTKONTO</t>
  </si>
  <si>
    <t>LEVERANDØR NR:</t>
  </si>
  <si>
    <t>DEBET</t>
  </si>
  <si>
    <t>KREDET</t>
  </si>
  <si>
    <t>Allen Andersen</t>
  </si>
  <si>
    <t>Askveien</t>
  </si>
  <si>
    <t>Børge Best</t>
  </si>
  <si>
    <t>Edit Enger</t>
  </si>
  <si>
    <t>Elbjørg Elstaff</t>
  </si>
  <si>
    <t>Fredrik Fure</t>
  </si>
  <si>
    <t>Frans Frø</t>
  </si>
  <si>
    <t>Halvor Høst</t>
  </si>
  <si>
    <t>Helga Mblava</t>
  </si>
  <si>
    <t>Ingrid Ingen</t>
  </si>
  <si>
    <t>Ike Isser</t>
  </si>
  <si>
    <t>Ronny Rar</t>
  </si>
  <si>
    <t>Ruth Rik</t>
  </si>
  <si>
    <t>LEVERANDØR NR: 1</t>
  </si>
  <si>
    <t>LEVERANDØR NR: 2</t>
  </si>
  <si>
    <t>LEVERANDØR NR: 3</t>
  </si>
  <si>
    <t>Statens Kartverk</t>
  </si>
  <si>
    <t>Stylingbyrå Furulykke</t>
  </si>
  <si>
    <t>Lokal avisen</t>
  </si>
  <si>
    <t>Innbet fra bank</t>
  </si>
  <si>
    <t>HEGGVEIEN</t>
  </si>
  <si>
    <t>Overtagelse 3.1</t>
  </si>
  <si>
    <t>kjøper</t>
  </si>
  <si>
    <t>kjøpssum</t>
  </si>
  <si>
    <t>omkostninger:</t>
  </si>
  <si>
    <t>Tingl skjøte</t>
  </si>
  <si>
    <t>Tingl pantdok.</t>
  </si>
  <si>
    <t>Panteattest</t>
  </si>
  <si>
    <t>Saldo</t>
  </si>
  <si>
    <t>Selger betaler</t>
  </si>
  <si>
    <t>Kjøper betaler</t>
  </si>
  <si>
    <t>Leie leilighet</t>
  </si>
  <si>
    <t>Sum</t>
  </si>
  <si>
    <t>Totalt</t>
  </si>
  <si>
    <t>*5.500/3=183 * 2</t>
  </si>
  <si>
    <t>8/L1</t>
  </si>
  <si>
    <t>2/L1</t>
  </si>
  <si>
    <t>Bet. Skjøte+pant</t>
  </si>
  <si>
    <t>Fakt. Grunnbokutskrift</t>
  </si>
  <si>
    <t>Fakt. Grunnbokutsk.</t>
  </si>
  <si>
    <t>Fakt. Annonse</t>
  </si>
  <si>
    <t>8/L3</t>
  </si>
  <si>
    <t>Faktura annonse</t>
  </si>
  <si>
    <t>Faktura tingl. Pant/skjøte</t>
  </si>
  <si>
    <t>5/L1</t>
  </si>
  <si>
    <t>Fakt. Tingl. Pant/skjøte</t>
  </si>
  <si>
    <t>Fakt tingl pant/skjøte</t>
  </si>
  <si>
    <t>Bet tingl. Skjøte+pant</t>
  </si>
  <si>
    <t>Innfri lån</t>
  </si>
  <si>
    <t>**5500/30 * 28</t>
  </si>
  <si>
    <t>5133**</t>
  </si>
  <si>
    <t>Fellesutgifter</t>
  </si>
  <si>
    <t>Overføre forretningsfører</t>
  </si>
  <si>
    <t>Forretningsfører:</t>
  </si>
  <si>
    <t>Overføre utlegg</t>
  </si>
  <si>
    <t>Utbetal til selger</t>
  </si>
  <si>
    <t>bet. Grunnbokutskrift</t>
  </si>
  <si>
    <t>bet. Lokalavisen</t>
  </si>
  <si>
    <t>367*</t>
  </si>
  <si>
    <t>Eierskifte</t>
  </si>
  <si>
    <t>Felleskostnad (2 dager)</t>
  </si>
  <si>
    <t>Sum forr.fører</t>
  </si>
  <si>
    <t>5/L4</t>
  </si>
  <si>
    <t>LEVERANDØR NR: 4</t>
  </si>
  <si>
    <t>Forretningsfører</t>
  </si>
  <si>
    <t>Bet. Forretningsfører</t>
  </si>
  <si>
    <t>Utbetalt til selger:</t>
  </si>
  <si>
    <t>Kjøpssum:</t>
  </si>
  <si>
    <t xml:space="preserve"> - forretningsfør.:</t>
  </si>
  <si>
    <t xml:space="preserve"> - lån 2:</t>
  </si>
  <si>
    <t xml:space="preserve"> - lån 1:</t>
  </si>
  <si>
    <t>Tot. Utbet. Selger:</t>
  </si>
  <si>
    <t xml:space="preserve"> - utlegg</t>
  </si>
  <si>
    <t>FURUVEIEN</t>
  </si>
  <si>
    <t>Kjøpssum</t>
  </si>
  <si>
    <t>Kjøper bet.</t>
  </si>
  <si>
    <t>Selger bet.</t>
  </si>
  <si>
    <t>Omkostninger:</t>
  </si>
  <si>
    <t>dok.avgift (2,5%)</t>
  </si>
  <si>
    <t>Tingl. Skjøte</t>
  </si>
  <si>
    <t>Tingl. Pant</t>
  </si>
  <si>
    <t>sum omkost.</t>
  </si>
  <si>
    <t xml:space="preserve"> + fellesutgifter</t>
  </si>
  <si>
    <t>Tot. Innbet fra bank</t>
  </si>
  <si>
    <t>Innbet. Fra bank</t>
  </si>
  <si>
    <t>Bet. Grunnboksutsk.</t>
  </si>
  <si>
    <t>Bet. Utestående</t>
  </si>
  <si>
    <t>L3</t>
  </si>
  <si>
    <t>bet. Furulykke</t>
  </si>
  <si>
    <t>Bet utestående</t>
  </si>
  <si>
    <t>L2</t>
  </si>
  <si>
    <t>Faktura tinglysning</t>
  </si>
  <si>
    <t>4/L1</t>
  </si>
  <si>
    <t>Fellesutgifter (15 dg)</t>
  </si>
  <si>
    <t>Eierskifte (bet av kjøper)</t>
  </si>
  <si>
    <t>Bet. Til forr.fører:</t>
  </si>
  <si>
    <t>Utbet til selger</t>
  </si>
  <si>
    <t>kjøpssum:</t>
  </si>
  <si>
    <t>Fakt. Tinglysning</t>
  </si>
  <si>
    <t>Fakt. Tinglysing</t>
  </si>
  <si>
    <t>Utbet. Selger</t>
  </si>
  <si>
    <t xml:space="preserve"> - lån</t>
  </si>
  <si>
    <t>Tot. Utbet. Selger</t>
  </si>
  <si>
    <t xml:space="preserve"> - fellesutgifter</t>
  </si>
  <si>
    <t>Fellesutg. 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</si>
</sst>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6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8">
    <xf numFmtId="0" fontId="0" fillId="0" borderId="0" xfId="0"/>
    <xf numFmtId="0" fontId="3" fillId="0" borderId="0" xfId="0" applyFont="1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5" fillId="0" borderId="0" xfId="0" applyFont="1"/>
    <xf numFmtId="0" fontId="2" fillId="0" borderId="0" xfId="0" applyFont="1"/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0" fillId="0" borderId="3" xfId="0" applyBorder="1"/>
    <xf numFmtId="0" fontId="1" fillId="0" borderId="7" xfId="0" applyFont="1" applyBorder="1" applyAlignment="1">
      <alignment horizontal="left"/>
    </xf>
    <xf numFmtId="0" fontId="1" fillId="0" borderId="8" xfId="0" applyFont="1" applyBorder="1"/>
    <xf numFmtId="0" fontId="1" fillId="0" borderId="7" xfId="0" applyFont="1" applyBorder="1"/>
    <xf numFmtId="0" fontId="1" fillId="0" borderId="9" xfId="0" applyFont="1" applyBorder="1"/>
    <xf numFmtId="0" fontId="0" fillId="0" borderId="11" xfId="0" applyBorder="1"/>
    <xf numFmtId="0" fontId="2" fillId="0" borderId="12" xfId="0" applyFont="1" applyBorder="1"/>
    <xf numFmtId="0" fontId="2" fillId="0" borderId="7" xfId="0" applyFont="1" applyBorder="1" applyAlignment="1">
      <alignment horizontal="left"/>
    </xf>
    <xf numFmtId="0" fontId="2" fillId="0" borderId="8" xfId="0" applyFont="1" applyBorder="1"/>
    <xf numFmtId="0" fontId="2" fillId="0" borderId="9" xfId="0" applyFont="1" applyBorder="1"/>
    <xf numFmtId="0" fontId="2" fillId="0" borderId="13" xfId="0" applyFont="1" applyBorder="1"/>
    <xf numFmtId="0" fontId="0" fillId="0" borderId="10" xfId="0" applyBorder="1"/>
    <xf numFmtId="0" fontId="2" fillId="0" borderId="10" xfId="0" applyFont="1" applyBorder="1"/>
    <xf numFmtId="0" fontId="1" fillId="0" borderId="11" xfId="0" applyFont="1" applyBorder="1"/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0" fillId="0" borderId="0" xfId="0" applyAlignment="1">
      <alignment horizontal="center"/>
    </xf>
    <xf numFmtId="3" fontId="0" fillId="0" borderId="11" xfId="0" applyNumberFormat="1" applyBorder="1"/>
    <xf numFmtId="0" fontId="3" fillId="0" borderId="3" xfId="0" applyFont="1" applyBorder="1"/>
    <xf numFmtId="0" fontId="2" fillId="0" borderId="3" xfId="0" applyFont="1" applyBorder="1"/>
    <xf numFmtId="0" fontId="3" fillId="0" borderId="11" xfId="0" applyFont="1" applyBorder="1"/>
    <xf numFmtId="0" fontId="2" fillId="0" borderId="11" xfId="0" applyFont="1" applyBorder="1"/>
    <xf numFmtId="0" fontId="1" fillId="0" borderId="13" xfId="0" applyFont="1" applyBorder="1"/>
    <xf numFmtId="0" fontId="1" fillId="0" borderId="10" xfId="0" applyFont="1" applyBorder="1"/>
    <xf numFmtId="0" fontId="1" fillId="0" borderId="12" xfId="0" applyFont="1" applyBorder="1" applyAlignment="1">
      <alignment horizontal="left"/>
    </xf>
    <xf numFmtId="0" fontId="1" fillId="0" borderId="12" xfId="0" applyFont="1" applyBorder="1"/>
    <xf numFmtId="3" fontId="0" fillId="0" borderId="3" xfId="0" applyNumberFormat="1" applyBorder="1"/>
    <xf numFmtId="3" fontId="0" fillId="0" borderId="0" xfId="0" applyNumberFormat="1"/>
    <xf numFmtId="0" fontId="4" fillId="0" borderId="3" xfId="0" applyFont="1" applyBorder="1"/>
    <xf numFmtId="0" fontId="1" fillId="0" borderId="3" xfId="0" applyFont="1" applyBorder="1" applyAlignment="1">
      <alignment horizontal="center"/>
    </xf>
    <xf numFmtId="16" fontId="0" fillId="0" borderId="3" xfId="0" applyNumberFormat="1" applyBorder="1"/>
    <xf numFmtId="0" fontId="5" fillId="0" borderId="11" xfId="0" applyFont="1" applyBorder="1"/>
    <xf numFmtId="0" fontId="1" fillId="0" borderId="11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12" xfId="0" applyFont="1" applyBorder="1" applyAlignment="1">
      <alignment horizontal="center"/>
    </xf>
    <xf numFmtId="0" fontId="0" fillId="0" borderId="15" xfId="0" applyBorder="1"/>
    <xf numFmtId="0" fontId="0" fillId="0" borderId="0" xfId="0" applyBorder="1"/>
    <xf numFmtId="0" fontId="0" fillId="0" borderId="1" xfId="0" applyBorder="1"/>
    <xf numFmtId="0" fontId="0" fillId="0" borderId="4" xfId="0" applyBorder="1"/>
    <xf numFmtId="0" fontId="0" fillId="0" borderId="16" xfId="0" applyBorder="1"/>
    <xf numFmtId="0" fontId="0" fillId="0" borderId="6" xfId="0" applyBorder="1"/>
    <xf numFmtId="0" fontId="0" fillId="0" borderId="8" xfId="0" applyBorder="1"/>
    <xf numFmtId="0" fontId="0" fillId="0" borderId="9" xfId="0" applyBorder="1"/>
    <xf numFmtId="0" fontId="0" fillId="0" borderId="5" xfId="0" applyBorder="1"/>
    <xf numFmtId="0" fontId="0" fillId="0" borderId="4" xfId="0" applyFont="1" applyBorder="1"/>
    <xf numFmtId="16" fontId="0" fillId="0" borderId="0" xfId="0" applyNumberFormat="1"/>
    <xf numFmtId="0" fontId="3" fillId="0" borderId="11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3" fontId="0" fillId="0" borderId="4" xfId="0" applyNumberFormat="1" applyBorder="1"/>
    <xf numFmtId="0" fontId="7" fillId="0" borderId="14" xfId="0" applyFont="1" applyBorder="1"/>
    <xf numFmtId="0" fontId="0" fillId="0" borderId="13" xfId="0" applyBorder="1"/>
    <xf numFmtId="0" fontId="0" fillId="0" borderId="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6" fillId="0" borderId="21" xfId="0" applyFont="1" applyBorder="1"/>
    <xf numFmtId="0" fontId="0" fillId="0" borderId="22" xfId="0" applyBorder="1"/>
    <xf numFmtId="0" fontId="0" fillId="0" borderId="23" xfId="0" applyBorder="1"/>
    <xf numFmtId="3" fontId="0" fillId="0" borderId="24" xfId="0" applyNumberFormat="1" applyBorder="1"/>
    <xf numFmtId="0" fontId="0" fillId="0" borderId="24" xfId="0" applyBorder="1"/>
    <xf numFmtId="0" fontId="0" fillId="0" borderId="25" xfId="0" applyBorder="1"/>
    <xf numFmtId="0" fontId="7" fillId="0" borderId="23" xfId="0" applyFont="1" applyBorder="1"/>
    <xf numFmtId="0" fontId="0" fillId="0" borderId="26" xfId="0" applyBorder="1"/>
    <xf numFmtId="0" fontId="0" fillId="0" borderId="23" xfId="0" applyFill="1" applyBorder="1"/>
    <xf numFmtId="0" fontId="0" fillId="0" borderId="26" xfId="0" applyFill="1" applyBorder="1"/>
    <xf numFmtId="3" fontId="0" fillId="0" borderId="0" xfId="0" applyNumberFormat="1" applyBorder="1"/>
    <xf numFmtId="0" fontId="0" fillId="0" borderId="27" xfId="0" applyFill="1" applyBorder="1"/>
    <xf numFmtId="3" fontId="0" fillId="0" borderId="28" xfId="0" applyNumberFormat="1" applyBorder="1"/>
    <xf numFmtId="0" fontId="0" fillId="0" borderId="28" xfId="0" applyBorder="1"/>
    <xf numFmtId="0" fontId="0" fillId="0" borderId="29" xfId="0" applyBorder="1"/>
    <xf numFmtId="0" fontId="9" fillId="0" borderId="17" xfId="0" applyFont="1" applyBorder="1"/>
    <xf numFmtId="0" fontId="10" fillId="0" borderId="17" xfId="0" applyFont="1" applyBorder="1"/>
    <xf numFmtId="0" fontId="0" fillId="0" borderId="12" xfId="0" applyBorder="1"/>
    <xf numFmtId="0" fontId="0" fillId="0" borderId="14" xfId="0" applyBorder="1"/>
    <xf numFmtId="0" fontId="0" fillId="0" borderId="2" xfId="0" applyBorder="1"/>
    <xf numFmtId="0" fontId="8" fillId="0" borderId="2" xfId="0" applyFont="1" applyBorder="1"/>
    <xf numFmtId="0" fontId="0" fillId="0" borderId="21" xfId="0" applyBorder="1"/>
    <xf numFmtId="0" fontId="0" fillId="0" borderId="30" xfId="0" applyBorder="1"/>
    <xf numFmtId="3" fontId="0" fillId="0" borderId="3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"/>
  <sheetViews>
    <sheetView tabSelected="1" workbookViewId="0">
      <selection activeCell="L11" sqref="L11"/>
    </sheetView>
  </sheetViews>
  <sheetFormatPr baseColWidth="10" defaultRowHeight="15" x14ac:dyDescent="0.25"/>
  <cols>
    <col min="1" max="1" width="11.42578125" style="13"/>
    <col min="2" max="2" width="24.42578125" style="18" customWidth="1"/>
    <col min="3" max="3" width="6.140625" style="49" customWidth="1"/>
    <col min="4" max="4" width="11.42578125" style="18"/>
    <col min="5" max="5" width="15.140625" style="18" customWidth="1"/>
    <col min="6" max="6" width="14.5703125" style="18" customWidth="1"/>
    <col min="7" max="7" width="11.42578125" style="18"/>
    <col min="8" max="8" width="11.42578125" style="49"/>
    <col min="9" max="9" width="18.85546875" style="18" customWidth="1"/>
    <col min="10" max="10" width="11.42578125" style="18"/>
    <col min="11" max="11" width="13.85546875" style="18" customWidth="1"/>
  </cols>
  <sheetData>
    <row r="1" spans="1:11" s="5" customFormat="1" ht="23.25" x14ac:dyDescent="0.35">
      <c r="A1" s="43" t="s">
        <v>0</v>
      </c>
      <c r="B1" s="46"/>
      <c r="C1" s="48"/>
      <c r="D1" s="46"/>
      <c r="E1" s="46"/>
      <c r="F1" s="46"/>
      <c r="G1" s="46"/>
      <c r="H1" s="48"/>
      <c r="I1" s="46"/>
      <c r="J1" s="46"/>
      <c r="K1" s="46"/>
    </row>
    <row r="2" spans="1:11" s="3" customFormat="1" x14ac:dyDescent="0.25">
      <c r="A2" s="44"/>
      <c r="B2" s="47"/>
      <c r="C2" s="47"/>
      <c r="D2" s="47">
        <v>1500</v>
      </c>
      <c r="E2" s="47">
        <v>1930</v>
      </c>
      <c r="F2" s="47">
        <v>1940</v>
      </c>
      <c r="G2" s="47">
        <v>2400</v>
      </c>
      <c r="H2" s="47"/>
      <c r="I2" s="47">
        <v>2410</v>
      </c>
      <c r="J2" s="47">
        <v>2700</v>
      </c>
      <c r="K2" s="47">
        <v>3000</v>
      </c>
    </row>
    <row r="3" spans="1:11" s="3" customFormat="1" x14ac:dyDescent="0.25">
      <c r="A3" s="27" t="s">
        <v>1</v>
      </c>
      <c r="B3" s="28" t="s">
        <v>2</v>
      </c>
      <c r="C3" s="28" t="s">
        <v>3</v>
      </c>
      <c r="D3" s="28" t="s">
        <v>4</v>
      </c>
      <c r="E3" s="28" t="s">
        <v>5</v>
      </c>
      <c r="F3" s="28" t="s">
        <v>6</v>
      </c>
      <c r="G3" s="28" t="s">
        <v>7</v>
      </c>
      <c r="H3" s="28" t="s">
        <v>8</v>
      </c>
      <c r="I3" s="28" t="s">
        <v>9</v>
      </c>
      <c r="J3" s="28" t="s">
        <v>10</v>
      </c>
      <c r="K3" s="28" t="s">
        <v>11</v>
      </c>
    </row>
    <row r="4" spans="1:11" x14ac:dyDescent="0.25">
      <c r="A4" s="45"/>
      <c r="B4" s="18" t="s">
        <v>55</v>
      </c>
      <c r="F4" s="32"/>
      <c r="I4" s="32"/>
    </row>
    <row r="5" spans="1:11" x14ac:dyDescent="0.25">
      <c r="A5" s="45">
        <v>42007</v>
      </c>
      <c r="B5" s="18" t="s">
        <v>46</v>
      </c>
      <c r="C5" s="49">
        <v>2</v>
      </c>
      <c r="F5" s="32">
        <f>Utregning!B13</f>
        <v>3106165</v>
      </c>
      <c r="H5" s="49">
        <v>5</v>
      </c>
      <c r="I5" s="32">
        <v>-3106165</v>
      </c>
    </row>
    <row r="6" spans="1:11" x14ac:dyDescent="0.25">
      <c r="A6" s="45">
        <v>42009</v>
      </c>
      <c r="B6" s="18" t="s">
        <v>64</v>
      </c>
      <c r="C6" s="49">
        <v>3</v>
      </c>
      <c r="E6" s="18">
        <v>-63000</v>
      </c>
      <c r="G6" s="18">
        <v>63000</v>
      </c>
      <c r="H6" s="49" t="s">
        <v>63</v>
      </c>
    </row>
    <row r="7" spans="1:11" x14ac:dyDescent="0.25">
      <c r="A7" s="45">
        <v>42011</v>
      </c>
      <c r="B7" s="18" t="s">
        <v>65</v>
      </c>
      <c r="C7" s="49">
        <v>4</v>
      </c>
      <c r="D7" s="18">
        <v>172</v>
      </c>
      <c r="G7" s="18">
        <v>-172</v>
      </c>
      <c r="H7" s="49" t="s">
        <v>62</v>
      </c>
    </row>
    <row r="8" spans="1:11" x14ac:dyDescent="0.25">
      <c r="A8" s="45">
        <v>42013</v>
      </c>
      <c r="B8" s="18" t="s">
        <v>67</v>
      </c>
      <c r="C8" s="49">
        <v>5</v>
      </c>
      <c r="D8" s="32">
        <v>11700</v>
      </c>
      <c r="G8" s="32">
        <v>-11700</v>
      </c>
      <c r="H8" s="49" t="s">
        <v>68</v>
      </c>
    </row>
    <row r="9" spans="1:11" x14ac:dyDescent="0.25">
      <c r="A9" s="45">
        <v>42019</v>
      </c>
      <c r="B9" s="18" t="s">
        <v>70</v>
      </c>
      <c r="C9" s="49">
        <v>6</v>
      </c>
      <c r="D9" s="32">
        <v>860</v>
      </c>
      <c r="G9" s="32">
        <v>-860</v>
      </c>
      <c r="H9" s="49" t="s">
        <v>71</v>
      </c>
    </row>
    <row r="10" spans="1:11" x14ac:dyDescent="0.25">
      <c r="A10" s="45">
        <v>42019</v>
      </c>
      <c r="B10" s="18" t="s">
        <v>75</v>
      </c>
      <c r="C10" s="49">
        <v>7</v>
      </c>
      <c r="F10" s="32">
        <v>-283672</v>
      </c>
      <c r="H10" s="49">
        <v>5</v>
      </c>
      <c r="I10" s="32">
        <v>283672</v>
      </c>
    </row>
    <row r="11" spans="1:11" x14ac:dyDescent="0.25">
      <c r="A11" s="45">
        <v>42019</v>
      </c>
      <c r="B11" s="18" t="s">
        <v>75</v>
      </c>
      <c r="C11" s="49">
        <v>8</v>
      </c>
      <c r="F11" s="32">
        <v>-83274</v>
      </c>
      <c r="H11" s="49">
        <v>5</v>
      </c>
      <c r="I11" s="32">
        <v>83274</v>
      </c>
    </row>
    <row r="12" spans="1:11" x14ac:dyDescent="0.25">
      <c r="A12" s="45">
        <v>42019</v>
      </c>
      <c r="B12" s="18" t="s">
        <v>79</v>
      </c>
      <c r="C12" s="49">
        <v>9</v>
      </c>
      <c r="E12" s="18">
        <v>-3807</v>
      </c>
      <c r="G12" s="18">
        <v>3807</v>
      </c>
      <c r="H12" s="49" t="s">
        <v>89</v>
      </c>
      <c r="J12" s="32"/>
      <c r="K12" s="32"/>
    </row>
    <row r="13" spans="1:11" x14ac:dyDescent="0.25">
      <c r="A13" s="45">
        <v>42019</v>
      </c>
      <c r="B13" s="18" t="s">
        <v>81</v>
      </c>
      <c r="C13" s="49">
        <v>10</v>
      </c>
      <c r="D13" s="32">
        <v>-95625</v>
      </c>
      <c r="E13" s="32">
        <v>95625</v>
      </c>
      <c r="F13" s="32">
        <v>-95625</v>
      </c>
      <c r="H13" s="49">
        <v>5</v>
      </c>
      <c r="I13" s="32">
        <v>95625</v>
      </c>
    </row>
    <row r="14" spans="1:11" x14ac:dyDescent="0.25">
      <c r="A14" s="45">
        <v>42019</v>
      </c>
      <c r="B14" s="18" t="s">
        <v>82</v>
      </c>
      <c r="C14" s="49">
        <v>11</v>
      </c>
      <c r="F14" s="32">
        <v>-2633622</v>
      </c>
      <c r="H14" s="49">
        <v>5</v>
      </c>
      <c r="I14" s="32">
        <v>2633622</v>
      </c>
    </row>
    <row r="15" spans="1:11" x14ac:dyDescent="0.25">
      <c r="A15" s="45">
        <v>42020</v>
      </c>
      <c r="B15" s="18" t="s">
        <v>46</v>
      </c>
      <c r="C15" s="49">
        <v>12</v>
      </c>
      <c r="F15" s="32">
        <f>Utregning!B34</f>
        <v>8510172</v>
      </c>
      <c r="H15" s="49">
        <v>4</v>
      </c>
      <c r="I15" s="32">
        <v>-8510172</v>
      </c>
    </row>
    <row r="16" spans="1:11" x14ac:dyDescent="0.25">
      <c r="A16" s="45">
        <v>42021</v>
      </c>
      <c r="B16" s="18" t="s">
        <v>83</v>
      </c>
      <c r="C16" s="49">
        <v>13</v>
      </c>
      <c r="E16" s="18">
        <v>-172</v>
      </c>
      <c r="G16" s="18">
        <v>172</v>
      </c>
      <c r="H16" s="49" t="s">
        <v>62</v>
      </c>
    </row>
    <row r="17" spans="1:9" x14ac:dyDescent="0.25">
      <c r="A17" s="45">
        <v>42023</v>
      </c>
      <c r="B17" s="18" t="s">
        <v>84</v>
      </c>
      <c r="C17" s="49">
        <v>14</v>
      </c>
      <c r="E17" s="32">
        <v>-32700</v>
      </c>
      <c r="G17" s="32">
        <v>32700</v>
      </c>
      <c r="H17" s="49" t="s">
        <v>114</v>
      </c>
    </row>
    <row r="18" spans="1:9" x14ac:dyDescent="0.25">
      <c r="A18" s="45">
        <v>42023</v>
      </c>
      <c r="B18" s="18" t="s">
        <v>115</v>
      </c>
      <c r="C18" s="49">
        <v>15</v>
      </c>
      <c r="E18" s="32">
        <v>-4300</v>
      </c>
      <c r="G18" s="32">
        <v>4300</v>
      </c>
      <c r="H18" s="49" t="s">
        <v>117</v>
      </c>
    </row>
    <row r="19" spans="1:9" x14ac:dyDescent="0.25">
      <c r="A19" s="45">
        <v>42024</v>
      </c>
      <c r="B19" s="18" t="s">
        <v>118</v>
      </c>
      <c r="C19" s="49">
        <v>16</v>
      </c>
      <c r="D19" s="18">
        <f>Utregning!B28+Utregning!B29+Utregning!B30</f>
        <v>208550</v>
      </c>
      <c r="G19" s="18">
        <v>-208550</v>
      </c>
      <c r="H19" s="49" t="s">
        <v>119</v>
      </c>
    </row>
    <row r="20" spans="1:9" x14ac:dyDescent="0.25">
      <c r="A20" s="45">
        <v>42024</v>
      </c>
      <c r="B20" s="18" t="s">
        <v>75</v>
      </c>
      <c r="C20" s="49">
        <v>17</v>
      </c>
      <c r="F20" s="32">
        <v>-432321</v>
      </c>
      <c r="H20" s="49">
        <v>4</v>
      </c>
      <c r="I20" s="32">
        <v>432321</v>
      </c>
    </row>
    <row r="21" spans="1:9" x14ac:dyDescent="0.25">
      <c r="A21" s="45">
        <v>42024</v>
      </c>
      <c r="B21" s="18" t="s">
        <v>79</v>
      </c>
      <c r="C21" s="49">
        <v>18</v>
      </c>
      <c r="E21" s="18">
        <v>-1450</v>
      </c>
      <c r="G21" s="18">
        <v>1450</v>
      </c>
      <c r="H21" s="49" t="s">
        <v>89</v>
      </c>
    </row>
    <row r="22" spans="1:9" x14ac:dyDescent="0.25">
      <c r="A22" s="45">
        <v>42024</v>
      </c>
      <c r="B22" s="18" t="s">
        <v>81</v>
      </c>
      <c r="C22" s="49">
        <v>19</v>
      </c>
      <c r="D22" s="32">
        <v>-230000</v>
      </c>
      <c r="E22" s="32">
        <v>230000</v>
      </c>
      <c r="F22" s="32">
        <v>-230000</v>
      </c>
      <c r="H22" s="49">
        <v>4</v>
      </c>
      <c r="I22" s="32">
        <v>230000</v>
      </c>
    </row>
    <row r="23" spans="1:9" x14ac:dyDescent="0.25">
      <c r="A23" s="45">
        <v>42024</v>
      </c>
      <c r="B23" s="18" t="s">
        <v>82</v>
      </c>
      <c r="C23" s="49">
        <v>20</v>
      </c>
      <c r="F23" s="32">
        <v>-7633329</v>
      </c>
      <c r="H23" s="49">
        <v>4</v>
      </c>
      <c r="I23" s="32">
        <f>Utregning!B41</f>
        <v>7633329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"/>
  <sheetViews>
    <sheetView zoomScale="90" zoomScaleNormal="90" workbookViewId="0">
      <selection activeCell="E17" sqref="E17"/>
    </sheetView>
  </sheetViews>
  <sheetFormatPr baseColWidth="10" defaultRowHeight="15" x14ac:dyDescent="0.25"/>
  <cols>
    <col min="1" max="1" width="6.5703125" customWidth="1"/>
    <col min="2" max="2" width="19.28515625" customWidth="1"/>
    <col min="3" max="3" width="14.140625" style="31" customWidth="1"/>
    <col min="8" max="8" width="19.85546875" customWidth="1"/>
    <col min="9" max="9" width="10.42578125" style="31" customWidth="1"/>
    <col min="14" max="14" width="14.42578125" customWidth="1"/>
    <col min="15" max="15" width="9.140625" style="31" customWidth="1"/>
  </cols>
  <sheetData>
    <row r="1" spans="1:17" s="1" customFormat="1" ht="18.75" x14ac:dyDescent="0.3">
      <c r="A1" s="1" t="s">
        <v>40</v>
      </c>
      <c r="C1" s="50" t="s">
        <v>43</v>
      </c>
      <c r="G1" s="1" t="s">
        <v>41</v>
      </c>
      <c r="I1" s="50" t="s">
        <v>44</v>
      </c>
      <c r="M1" s="1" t="s">
        <v>42</v>
      </c>
      <c r="O1" s="50" t="s">
        <v>45</v>
      </c>
    </row>
    <row r="3" spans="1:17" s="2" customFormat="1" x14ac:dyDescent="0.25">
      <c r="A3" s="9" t="s">
        <v>1</v>
      </c>
      <c r="B3" s="9" t="s">
        <v>2</v>
      </c>
      <c r="C3" s="4" t="s">
        <v>16</v>
      </c>
      <c r="D3" s="9" t="s">
        <v>25</v>
      </c>
      <c r="E3" s="9" t="s">
        <v>26</v>
      </c>
      <c r="G3" s="9" t="s">
        <v>1</v>
      </c>
      <c r="H3" s="9" t="s">
        <v>2</v>
      </c>
      <c r="I3" s="4" t="s">
        <v>16</v>
      </c>
      <c r="J3" s="9" t="s">
        <v>25</v>
      </c>
      <c r="K3" s="9" t="s">
        <v>26</v>
      </c>
      <c r="M3" s="9" t="s">
        <v>1</v>
      </c>
      <c r="N3" s="9" t="s">
        <v>2</v>
      </c>
      <c r="O3" s="4" t="s">
        <v>16</v>
      </c>
      <c r="P3" s="9" t="s">
        <v>25</v>
      </c>
      <c r="Q3" s="9" t="s">
        <v>26</v>
      </c>
    </row>
    <row r="4" spans="1:17" x14ac:dyDescent="0.25">
      <c r="B4" t="s">
        <v>55</v>
      </c>
      <c r="E4" s="42">
        <v>210172</v>
      </c>
      <c r="H4" t="s">
        <v>55</v>
      </c>
      <c r="K4" s="42">
        <v>4300</v>
      </c>
      <c r="M4" s="63"/>
      <c r="N4" t="s">
        <v>55</v>
      </c>
      <c r="Q4" s="42">
        <v>21000</v>
      </c>
    </row>
    <row r="5" spans="1:17" x14ac:dyDescent="0.25">
      <c r="A5" s="63">
        <v>42009</v>
      </c>
      <c r="B5" t="s">
        <v>64</v>
      </c>
      <c r="C5" s="31">
        <v>3</v>
      </c>
      <c r="D5">
        <v>63000</v>
      </c>
      <c r="G5" s="63">
        <v>42023</v>
      </c>
      <c r="H5" t="s">
        <v>116</v>
      </c>
      <c r="I5" s="31">
        <v>15</v>
      </c>
      <c r="J5">
        <v>4300</v>
      </c>
      <c r="M5" s="63">
        <v>42013</v>
      </c>
      <c r="N5" t="s">
        <v>67</v>
      </c>
      <c r="O5" s="31">
        <v>5</v>
      </c>
      <c r="Q5" s="42">
        <v>11700</v>
      </c>
    </row>
    <row r="6" spans="1:17" x14ac:dyDescent="0.25">
      <c r="A6" s="63">
        <v>42011</v>
      </c>
      <c r="B6" t="s">
        <v>66</v>
      </c>
      <c r="C6" s="31">
        <v>4</v>
      </c>
      <c r="E6">
        <v>172</v>
      </c>
      <c r="M6" s="63">
        <v>42023</v>
      </c>
      <c r="N6" t="s">
        <v>113</v>
      </c>
      <c r="O6" s="31">
        <v>14</v>
      </c>
      <c r="P6" s="42">
        <f>Q4+Q5</f>
        <v>32700</v>
      </c>
    </row>
    <row r="7" spans="1:17" x14ac:dyDescent="0.25">
      <c r="A7" s="63">
        <v>42019</v>
      </c>
      <c r="B7" t="s">
        <v>73</v>
      </c>
      <c r="C7" s="31">
        <v>6</v>
      </c>
      <c r="E7" s="42">
        <v>860</v>
      </c>
    </row>
    <row r="8" spans="1:17" x14ac:dyDescent="0.25">
      <c r="A8" s="63">
        <v>42021</v>
      </c>
      <c r="B8" t="s">
        <v>112</v>
      </c>
      <c r="C8" s="31">
        <v>13</v>
      </c>
      <c r="D8">
        <v>172</v>
      </c>
    </row>
    <row r="9" spans="1:17" x14ac:dyDescent="0.25">
      <c r="A9" s="63">
        <v>42024</v>
      </c>
      <c r="B9" t="s">
        <v>125</v>
      </c>
      <c r="C9" s="31">
        <v>16</v>
      </c>
      <c r="E9">
        <v>208550</v>
      </c>
    </row>
    <row r="13" spans="1:17" ht="18.75" x14ac:dyDescent="0.3">
      <c r="A13" s="1" t="s">
        <v>90</v>
      </c>
      <c r="B13" s="1"/>
      <c r="C13" s="50" t="s">
        <v>91</v>
      </c>
      <c r="D13" s="1"/>
      <c r="E13" s="1"/>
      <c r="G13" s="1" t="s">
        <v>24</v>
      </c>
      <c r="H13" s="1"/>
      <c r="I13" s="50"/>
      <c r="J13" s="1"/>
      <c r="K13" s="1"/>
      <c r="M13" s="1" t="s">
        <v>24</v>
      </c>
      <c r="N13" s="1"/>
      <c r="O13" s="50"/>
      <c r="P13" s="1"/>
      <c r="Q13" s="1"/>
    </row>
    <row r="15" spans="1:17" x14ac:dyDescent="0.25">
      <c r="A15" s="9" t="s">
        <v>1</v>
      </c>
      <c r="B15" s="9" t="s">
        <v>2</v>
      </c>
      <c r="C15" s="4" t="s">
        <v>16</v>
      </c>
      <c r="D15" s="9" t="s">
        <v>25</v>
      </c>
      <c r="E15" s="9" t="s">
        <v>26</v>
      </c>
      <c r="G15" s="9" t="s">
        <v>1</v>
      </c>
      <c r="H15" s="9" t="s">
        <v>2</v>
      </c>
      <c r="I15" s="4" t="s">
        <v>16</v>
      </c>
      <c r="J15" s="9" t="s">
        <v>25</v>
      </c>
      <c r="K15" s="9" t="s">
        <v>26</v>
      </c>
      <c r="M15" s="9" t="s">
        <v>1</v>
      </c>
      <c r="N15" s="9" t="s">
        <v>2</v>
      </c>
      <c r="O15" s="4" t="s">
        <v>16</v>
      </c>
      <c r="P15" s="9" t="s">
        <v>25</v>
      </c>
      <c r="Q15" s="9" t="s">
        <v>26</v>
      </c>
    </row>
    <row r="16" spans="1:17" x14ac:dyDescent="0.25">
      <c r="A16" s="63">
        <v>42019</v>
      </c>
      <c r="B16" t="s">
        <v>92</v>
      </c>
      <c r="C16" s="31">
        <v>9</v>
      </c>
      <c r="D16">
        <v>3807</v>
      </c>
    </row>
    <row r="17" spans="1:4" x14ac:dyDescent="0.25">
      <c r="A17" s="63">
        <v>42024</v>
      </c>
      <c r="B17" t="s">
        <v>92</v>
      </c>
      <c r="C17" s="31">
        <v>18</v>
      </c>
      <c r="D17">
        <v>1450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1"/>
  <sheetViews>
    <sheetView topLeftCell="A21" workbookViewId="0">
      <selection activeCell="B42" sqref="B42"/>
    </sheetView>
  </sheetViews>
  <sheetFormatPr baseColWidth="10" defaultRowHeight="15" x14ac:dyDescent="0.25"/>
  <cols>
    <col min="1" max="1" width="17.5703125" customWidth="1"/>
    <col min="4" max="4" width="22.28515625" customWidth="1"/>
    <col min="5" max="5" width="15.140625" customWidth="1"/>
    <col min="6" max="7" width="13.42578125" customWidth="1"/>
    <col min="8" max="8" width="13.5703125" customWidth="1"/>
  </cols>
  <sheetData>
    <row r="1" spans="1:7" ht="21" x14ac:dyDescent="0.35">
      <c r="A1" s="90" t="s">
        <v>47</v>
      </c>
      <c r="B1" s="71"/>
      <c r="C1" s="72"/>
      <c r="D1" s="72"/>
      <c r="E1" s="72"/>
      <c r="F1" s="72"/>
      <c r="G1" s="73"/>
    </row>
    <row r="2" spans="1:7" ht="23.25" customHeight="1" x14ac:dyDescent="0.25">
      <c r="A2" s="74" t="s">
        <v>48</v>
      </c>
      <c r="B2" s="13"/>
      <c r="C2" s="54"/>
      <c r="D2" s="58"/>
      <c r="E2" s="59" t="s">
        <v>56</v>
      </c>
      <c r="F2" s="59"/>
      <c r="G2" s="75" t="s">
        <v>57</v>
      </c>
    </row>
    <row r="3" spans="1:7" x14ac:dyDescent="0.25">
      <c r="A3" s="76" t="s">
        <v>49</v>
      </c>
      <c r="B3" s="13"/>
      <c r="C3" s="54"/>
      <c r="D3" s="18" t="s">
        <v>58</v>
      </c>
      <c r="E3" s="54" t="s">
        <v>85</v>
      </c>
      <c r="F3" s="54"/>
      <c r="G3" s="77" t="s">
        <v>77</v>
      </c>
    </row>
    <row r="4" spans="1:7" x14ac:dyDescent="0.25">
      <c r="A4" s="76" t="s">
        <v>50</v>
      </c>
      <c r="B4" s="41">
        <v>3100000</v>
      </c>
      <c r="C4" s="54"/>
      <c r="D4" s="18"/>
      <c r="E4" s="54"/>
      <c r="F4" s="54"/>
      <c r="G4" s="78"/>
    </row>
    <row r="5" spans="1:7" ht="15.75" thickBot="1" x14ac:dyDescent="0.3">
      <c r="A5" s="76"/>
      <c r="B5" s="13"/>
      <c r="C5" s="54"/>
      <c r="D5" s="61"/>
      <c r="E5" s="57"/>
      <c r="F5" s="55"/>
      <c r="G5" s="79"/>
    </row>
    <row r="6" spans="1:7" ht="15.75" thickTop="1" x14ac:dyDescent="0.25">
      <c r="A6" s="80" t="s">
        <v>51</v>
      </c>
      <c r="B6" s="13"/>
      <c r="C6" s="54"/>
      <c r="D6" s="54" t="s">
        <v>61</v>
      </c>
      <c r="E6" s="54"/>
      <c r="F6" s="54"/>
      <c r="G6" s="78"/>
    </row>
    <row r="7" spans="1:7" x14ac:dyDescent="0.25">
      <c r="A7" s="76"/>
      <c r="B7" s="13"/>
      <c r="C7" s="54"/>
      <c r="D7" s="54" t="s">
        <v>76</v>
      </c>
      <c r="E7" s="54"/>
      <c r="F7" s="54"/>
      <c r="G7" s="78"/>
    </row>
    <row r="8" spans="1:7" x14ac:dyDescent="0.25">
      <c r="A8" s="76" t="s">
        <v>52</v>
      </c>
      <c r="B8" s="13">
        <v>430</v>
      </c>
      <c r="C8" s="54"/>
      <c r="D8" s="54"/>
      <c r="E8" s="54"/>
      <c r="F8" s="54"/>
      <c r="G8" s="78"/>
    </row>
    <row r="9" spans="1:7" x14ac:dyDescent="0.25">
      <c r="A9" s="76" t="s">
        <v>53</v>
      </c>
      <c r="B9" s="13">
        <v>430</v>
      </c>
      <c r="C9" s="54"/>
      <c r="D9" s="54"/>
      <c r="E9" s="54"/>
      <c r="F9" s="54"/>
      <c r="G9" s="78"/>
    </row>
    <row r="10" spans="1:7" x14ac:dyDescent="0.25">
      <c r="A10" s="81" t="s">
        <v>54</v>
      </c>
      <c r="B10" s="62">
        <v>172</v>
      </c>
      <c r="C10" s="54"/>
      <c r="D10" s="68" t="s">
        <v>80</v>
      </c>
      <c r="E10" s="69"/>
      <c r="F10" s="54"/>
      <c r="G10" s="78"/>
    </row>
    <row r="11" spans="1:7" x14ac:dyDescent="0.25">
      <c r="A11" s="82" t="s">
        <v>59</v>
      </c>
      <c r="B11" s="41">
        <f>B7+B8+B9+B10</f>
        <v>1032</v>
      </c>
      <c r="C11" s="54"/>
      <c r="D11" s="53" t="s">
        <v>86</v>
      </c>
      <c r="E11" s="13">
        <v>3440</v>
      </c>
      <c r="F11" s="54"/>
      <c r="G11" s="78"/>
    </row>
    <row r="12" spans="1:7" x14ac:dyDescent="0.25">
      <c r="A12" s="82" t="s">
        <v>78</v>
      </c>
      <c r="B12" s="13">
        <v>5133</v>
      </c>
      <c r="C12" s="54"/>
      <c r="D12" s="53" t="s">
        <v>87</v>
      </c>
      <c r="E12" s="13">
        <v>367</v>
      </c>
      <c r="F12" s="54"/>
      <c r="G12" s="78"/>
    </row>
    <row r="13" spans="1:7" x14ac:dyDescent="0.25">
      <c r="A13" s="83" t="s">
        <v>60</v>
      </c>
      <c r="B13" s="67">
        <f>B4+B11+B12</f>
        <v>3106165</v>
      </c>
      <c r="C13" s="54"/>
      <c r="D13" s="70" t="s">
        <v>88</v>
      </c>
      <c r="E13" s="60">
        <f>E11+E12</f>
        <v>3807</v>
      </c>
      <c r="F13" s="54"/>
      <c r="G13" s="78"/>
    </row>
    <row r="14" spans="1:7" x14ac:dyDescent="0.25">
      <c r="A14" s="76"/>
      <c r="B14" s="54"/>
      <c r="C14" s="54"/>
      <c r="D14" s="54"/>
      <c r="E14" s="54"/>
      <c r="F14" s="54"/>
      <c r="G14" s="78"/>
    </row>
    <row r="15" spans="1:7" x14ac:dyDescent="0.25">
      <c r="A15" s="76" t="s">
        <v>93</v>
      </c>
      <c r="B15" s="54"/>
      <c r="C15" s="54"/>
      <c r="D15" s="54"/>
      <c r="E15" s="54"/>
      <c r="F15" s="54"/>
      <c r="G15" s="78"/>
    </row>
    <row r="16" spans="1:7" x14ac:dyDescent="0.25">
      <c r="A16" s="76" t="s">
        <v>94</v>
      </c>
      <c r="B16" s="84">
        <v>3100000</v>
      </c>
      <c r="C16" s="54"/>
      <c r="D16" s="54"/>
      <c r="E16" s="54"/>
      <c r="F16" s="54"/>
      <c r="G16" s="78"/>
    </row>
    <row r="17" spans="1:7" x14ac:dyDescent="0.25">
      <c r="A17" s="76" t="s">
        <v>97</v>
      </c>
      <c r="B17" s="84">
        <f>Heggveien!D10</f>
        <v>283672</v>
      </c>
      <c r="C17" s="54"/>
      <c r="D17" s="54"/>
      <c r="E17" s="54"/>
      <c r="F17" s="54"/>
      <c r="G17" s="78"/>
    </row>
    <row r="18" spans="1:7" x14ac:dyDescent="0.25">
      <c r="A18" s="76" t="s">
        <v>96</v>
      </c>
      <c r="B18" s="84">
        <f>Heggveien!D11</f>
        <v>83274</v>
      </c>
      <c r="C18" s="54"/>
      <c r="D18" s="54"/>
      <c r="E18" s="54"/>
      <c r="F18" s="54"/>
      <c r="G18" s="78"/>
    </row>
    <row r="19" spans="1:7" x14ac:dyDescent="0.25">
      <c r="A19" s="76" t="s">
        <v>99</v>
      </c>
      <c r="B19" s="84">
        <f>Heggveien!H7</f>
        <v>95625</v>
      </c>
      <c r="C19" s="54"/>
      <c r="D19" s="54"/>
      <c r="E19" s="54"/>
      <c r="F19" s="54"/>
      <c r="G19" s="78"/>
    </row>
    <row r="20" spans="1:7" x14ac:dyDescent="0.25">
      <c r="A20" s="81" t="s">
        <v>95</v>
      </c>
      <c r="B20" s="55">
        <f>E13</f>
        <v>3807</v>
      </c>
      <c r="C20" s="54"/>
      <c r="D20" s="54"/>
      <c r="E20" s="54"/>
      <c r="F20" s="54"/>
      <c r="G20" s="78"/>
    </row>
    <row r="21" spans="1:7" ht="15.75" thickBot="1" x14ac:dyDescent="0.3">
      <c r="A21" s="85" t="s">
        <v>98</v>
      </c>
      <c r="B21" s="86">
        <f>B16-B17-B18-B20-B19</f>
        <v>2633622</v>
      </c>
      <c r="C21" s="87"/>
      <c r="D21" s="87"/>
      <c r="E21" s="87"/>
      <c r="F21" s="87"/>
      <c r="G21" s="88"/>
    </row>
    <row r="22" spans="1:7" ht="15.75" thickBot="1" x14ac:dyDescent="0.3"/>
    <row r="23" spans="1:7" ht="18.75" x14ac:dyDescent="0.3">
      <c r="A23" s="89" t="s">
        <v>100</v>
      </c>
      <c r="B23" s="71"/>
      <c r="C23" s="72"/>
      <c r="D23" s="72"/>
      <c r="E23" s="72"/>
      <c r="F23" s="72"/>
      <c r="G23" s="73"/>
    </row>
    <row r="24" spans="1:7" x14ac:dyDescent="0.25">
      <c r="A24" s="76"/>
      <c r="B24" s="13"/>
      <c r="C24" s="54"/>
      <c r="D24" s="54"/>
      <c r="E24" s="54"/>
      <c r="F24" s="54"/>
      <c r="G24" s="78"/>
    </row>
    <row r="25" spans="1:7" x14ac:dyDescent="0.25">
      <c r="A25" s="76" t="s">
        <v>101</v>
      </c>
      <c r="B25" s="41">
        <v>8300000</v>
      </c>
      <c r="C25" s="54"/>
      <c r="D25" s="92"/>
      <c r="E25" s="91" t="s">
        <v>103</v>
      </c>
      <c r="F25" s="69" t="s">
        <v>102</v>
      </c>
      <c r="G25" s="78"/>
    </row>
    <row r="26" spans="1:7" x14ac:dyDescent="0.25">
      <c r="A26" s="76"/>
      <c r="B26" s="13"/>
      <c r="C26" s="54"/>
      <c r="D26" s="53" t="s">
        <v>78</v>
      </c>
      <c r="E26" s="54">
        <v>1450</v>
      </c>
      <c r="F26" s="13">
        <v>1450</v>
      </c>
      <c r="G26" s="78"/>
    </row>
    <row r="27" spans="1:7" x14ac:dyDescent="0.25">
      <c r="A27" s="76" t="s">
        <v>104</v>
      </c>
      <c r="B27" s="13"/>
      <c r="C27" s="54"/>
      <c r="D27" s="53" t="s">
        <v>131</v>
      </c>
      <c r="E27" s="54">
        <v>2900</v>
      </c>
      <c r="F27" s="41"/>
      <c r="G27" s="78"/>
    </row>
    <row r="28" spans="1:7" x14ac:dyDescent="0.25">
      <c r="A28" s="76" t="s">
        <v>105</v>
      </c>
      <c r="B28" s="13">
        <f>B25*0.025</f>
        <v>207500</v>
      </c>
      <c r="C28" s="54"/>
      <c r="D28" s="93"/>
      <c r="E28" s="55">
        <f>E26+E27</f>
        <v>4350</v>
      </c>
      <c r="F28" s="67"/>
      <c r="G28" s="78"/>
    </row>
    <row r="29" spans="1:7" x14ac:dyDescent="0.25">
      <c r="A29" s="76" t="s">
        <v>106</v>
      </c>
      <c r="B29" s="13">
        <v>525</v>
      </c>
      <c r="C29" s="54"/>
      <c r="D29" s="54"/>
      <c r="E29" s="54"/>
      <c r="F29" s="54"/>
      <c r="G29" s="78"/>
    </row>
    <row r="30" spans="1:7" x14ac:dyDescent="0.25">
      <c r="A30" s="76" t="s">
        <v>107</v>
      </c>
      <c r="B30" s="13">
        <v>525</v>
      </c>
      <c r="C30" s="54"/>
      <c r="D30" s="68" t="s">
        <v>80</v>
      </c>
      <c r="E30" s="69"/>
      <c r="F30" s="54"/>
      <c r="G30" s="78"/>
    </row>
    <row r="31" spans="1:7" x14ac:dyDescent="0.25">
      <c r="A31" s="81" t="s">
        <v>54</v>
      </c>
      <c r="B31" s="56">
        <v>172</v>
      </c>
      <c r="C31" s="54"/>
      <c r="D31" s="53" t="s">
        <v>120</v>
      </c>
      <c r="E31" s="13">
        <v>1450</v>
      </c>
      <c r="F31" s="54"/>
      <c r="G31" s="78"/>
    </row>
    <row r="32" spans="1:7" x14ac:dyDescent="0.25">
      <c r="A32" s="76" t="s">
        <v>108</v>
      </c>
      <c r="B32" s="13">
        <f>B28+B29+B30+B31</f>
        <v>208722</v>
      </c>
      <c r="C32" s="54"/>
      <c r="D32" s="94" t="s">
        <v>121</v>
      </c>
      <c r="E32" s="56"/>
      <c r="F32" s="54"/>
      <c r="G32" s="78"/>
    </row>
    <row r="33" spans="1:7" x14ac:dyDescent="0.25">
      <c r="A33" s="76" t="s">
        <v>109</v>
      </c>
      <c r="B33" s="13">
        <f>E26</f>
        <v>1450</v>
      </c>
      <c r="C33" s="54"/>
      <c r="D33" s="93" t="s">
        <v>122</v>
      </c>
      <c r="E33" s="56">
        <v>1450</v>
      </c>
      <c r="F33" s="54"/>
      <c r="G33" s="78"/>
    </row>
    <row r="34" spans="1:7" x14ac:dyDescent="0.25">
      <c r="A34" s="81" t="s">
        <v>110</v>
      </c>
      <c r="B34" s="67">
        <f>B25+B32+B33</f>
        <v>8510172</v>
      </c>
      <c r="C34" s="54"/>
      <c r="D34" s="54"/>
      <c r="E34" s="54"/>
      <c r="F34" s="54"/>
      <c r="G34" s="78"/>
    </row>
    <row r="35" spans="1:7" x14ac:dyDescent="0.25">
      <c r="A35" s="76"/>
      <c r="B35" s="54"/>
      <c r="C35" s="54"/>
      <c r="D35" s="54"/>
      <c r="E35" s="54"/>
      <c r="F35" s="54"/>
      <c r="G35" s="78"/>
    </row>
    <row r="36" spans="1:7" x14ac:dyDescent="0.25">
      <c r="A36" s="95" t="s">
        <v>123</v>
      </c>
      <c r="B36" s="69"/>
      <c r="C36" s="54"/>
      <c r="D36" s="54"/>
      <c r="E36" s="54"/>
      <c r="F36" s="54"/>
      <c r="G36" s="78"/>
    </row>
    <row r="37" spans="1:7" x14ac:dyDescent="0.25">
      <c r="A37" s="76" t="s">
        <v>124</v>
      </c>
      <c r="B37" s="41">
        <v>8300000</v>
      </c>
      <c r="C37" s="54"/>
      <c r="D37" s="54"/>
      <c r="E37" s="54"/>
      <c r="F37" s="54"/>
      <c r="G37" s="78"/>
    </row>
    <row r="38" spans="1:7" x14ac:dyDescent="0.25">
      <c r="A38" s="76" t="s">
        <v>128</v>
      </c>
      <c r="B38" s="41">
        <v>432321</v>
      </c>
      <c r="C38" s="54"/>
      <c r="D38" s="54"/>
      <c r="E38" s="54"/>
      <c r="F38" s="54"/>
      <c r="G38" s="78"/>
    </row>
    <row r="39" spans="1:7" x14ac:dyDescent="0.25">
      <c r="A39" s="76" t="s">
        <v>99</v>
      </c>
      <c r="B39" s="41">
        <v>230000</v>
      </c>
      <c r="C39" s="54"/>
      <c r="D39" s="54"/>
      <c r="E39" s="54"/>
      <c r="F39" s="54"/>
      <c r="G39" s="78"/>
    </row>
    <row r="40" spans="1:7" x14ac:dyDescent="0.25">
      <c r="A40" s="76" t="s">
        <v>130</v>
      </c>
      <c r="B40" s="41">
        <f>E28</f>
        <v>4350</v>
      </c>
      <c r="C40" s="54"/>
      <c r="D40" s="54"/>
      <c r="E40" s="54"/>
      <c r="F40" s="54"/>
      <c r="G40" s="78"/>
    </row>
    <row r="41" spans="1:7" ht="15.75" thickBot="1" x14ac:dyDescent="0.3">
      <c r="A41" s="96" t="s">
        <v>129</v>
      </c>
      <c r="B41" s="97">
        <f>B37-B38-B39-B40</f>
        <v>7633329</v>
      </c>
      <c r="C41" s="87"/>
      <c r="D41" s="87"/>
      <c r="E41" s="87"/>
      <c r="F41" s="87"/>
      <c r="G41" s="88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8"/>
  <sheetViews>
    <sheetView workbookViewId="0">
      <selection activeCell="H7" sqref="H7"/>
    </sheetView>
  </sheetViews>
  <sheetFormatPr baseColWidth="10" defaultRowHeight="15" x14ac:dyDescent="0.25"/>
  <cols>
    <col min="5" max="5" width="10.5703125" customWidth="1"/>
    <col min="8" max="8" width="13.28515625" customWidth="1"/>
    <col min="9" max="9" width="12.7109375" customWidth="1"/>
  </cols>
  <sheetData>
    <row r="1" spans="1:11" s="1" customFormat="1" ht="18.75" x14ac:dyDescent="0.3">
      <c r="A1" s="1" t="s">
        <v>12</v>
      </c>
      <c r="D1" s="1">
        <v>1</v>
      </c>
      <c r="H1" s="1" t="s">
        <v>13</v>
      </c>
      <c r="I1" s="1" t="s">
        <v>28</v>
      </c>
    </row>
    <row r="2" spans="1:11" s="6" customFormat="1" ht="15.75" x14ac:dyDescent="0.25">
      <c r="A2" s="6" t="s">
        <v>14</v>
      </c>
      <c r="H2" s="6" t="s">
        <v>15</v>
      </c>
      <c r="I2" s="6" t="s">
        <v>27</v>
      </c>
    </row>
    <row r="3" spans="1:11" s="6" customFormat="1" ht="15.75" x14ac:dyDescent="0.25"/>
    <row r="4" spans="1:11" s="6" customFormat="1" ht="15.75" x14ac:dyDescent="0.25">
      <c r="A4" s="23"/>
      <c r="B4" s="25"/>
      <c r="C4" s="19"/>
      <c r="D4" s="20" t="s">
        <v>19</v>
      </c>
      <c r="E4" s="21"/>
      <c r="F4" s="21"/>
      <c r="G4" s="22"/>
      <c r="H4" s="19"/>
      <c r="I4" s="23"/>
      <c r="J4" s="19"/>
      <c r="K4" s="23"/>
    </row>
    <row r="5" spans="1:11" s="2" customFormat="1" x14ac:dyDescent="0.25">
      <c r="A5" s="11"/>
      <c r="B5" s="26"/>
      <c r="D5" s="14" t="s">
        <v>20</v>
      </c>
      <c r="E5" s="15"/>
      <c r="F5" s="16" t="s">
        <v>21</v>
      </c>
      <c r="G5" s="17"/>
      <c r="H5" s="10" t="s">
        <v>22</v>
      </c>
      <c r="I5" s="12"/>
      <c r="J5" s="9" t="s">
        <v>23</v>
      </c>
      <c r="K5" s="12"/>
    </row>
    <row r="6" spans="1:11" s="3" customFormat="1" x14ac:dyDescent="0.25">
      <c r="A6" s="27" t="s">
        <v>1</v>
      </c>
      <c r="B6" s="28" t="s">
        <v>2</v>
      </c>
      <c r="C6" s="4" t="s">
        <v>16</v>
      </c>
      <c r="D6" s="29" t="s">
        <v>17</v>
      </c>
      <c r="E6" s="4" t="s">
        <v>18</v>
      </c>
      <c r="F6" s="29" t="s">
        <v>17</v>
      </c>
      <c r="G6" s="27" t="s">
        <v>18</v>
      </c>
      <c r="H6" s="29" t="s">
        <v>17</v>
      </c>
      <c r="I6" s="29" t="s">
        <v>18</v>
      </c>
      <c r="J6" s="30" t="s">
        <v>17</v>
      </c>
      <c r="K6" s="27" t="s">
        <v>18</v>
      </c>
    </row>
    <row r="7" spans="1:11" x14ac:dyDescent="0.25">
      <c r="A7" s="13"/>
      <c r="B7" s="18"/>
      <c r="D7" s="18"/>
      <c r="F7" s="32"/>
      <c r="G7" s="41">
        <v>129022</v>
      </c>
      <c r="H7" s="32">
        <v>128850</v>
      </c>
      <c r="I7" s="18"/>
      <c r="J7" s="18"/>
      <c r="K7" s="24"/>
    </row>
    <row r="8" spans="1:11" x14ac:dyDescent="0.25">
      <c r="A8" s="13"/>
      <c r="B8" s="18"/>
      <c r="D8" s="18"/>
      <c r="F8" s="18"/>
      <c r="G8" s="13"/>
      <c r="H8" s="18"/>
      <c r="I8" s="18"/>
      <c r="J8" s="18"/>
      <c r="K8" s="18"/>
    </row>
    <row r="9" spans="1:11" x14ac:dyDescent="0.25">
      <c r="A9" s="13"/>
      <c r="B9" s="18"/>
      <c r="D9" s="18"/>
      <c r="F9" s="18"/>
      <c r="G9" s="13"/>
      <c r="H9" s="18"/>
      <c r="I9" s="18"/>
      <c r="J9" s="18"/>
      <c r="K9" s="18"/>
    </row>
    <row r="10" spans="1:11" x14ac:dyDescent="0.25">
      <c r="A10" s="13"/>
      <c r="B10" s="18"/>
      <c r="D10" s="18"/>
      <c r="F10" s="18"/>
      <c r="G10" s="13"/>
      <c r="H10" s="18"/>
      <c r="I10" s="18"/>
      <c r="J10" s="18"/>
      <c r="K10" s="18"/>
    </row>
    <row r="11" spans="1:11" x14ac:dyDescent="0.25">
      <c r="A11" s="13"/>
      <c r="B11" s="18"/>
      <c r="D11" s="18"/>
      <c r="F11" s="18"/>
      <c r="G11" s="13"/>
      <c r="H11" s="18"/>
      <c r="I11" s="18"/>
      <c r="J11" s="18"/>
      <c r="K11" s="18"/>
    </row>
    <row r="12" spans="1:11" x14ac:dyDescent="0.25">
      <c r="A12" s="13"/>
      <c r="B12" s="18"/>
      <c r="D12" s="18"/>
      <c r="F12" s="18"/>
      <c r="G12" s="13"/>
      <c r="H12" s="18"/>
      <c r="I12" s="18"/>
      <c r="J12" s="18"/>
      <c r="K12" s="18"/>
    </row>
    <row r="13" spans="1:11" x14ac:dyDescent="0.25">
      <c r="A13" s="13"/>
      <c r="B13" s="18"/>
      <c r="D13" s="18"/>
      <c r="F13" s="18"/>
      <c r="G13" s="13"/>
      <c r="H13" s="18"/>
      <c r="I13" s="18"/>
      <c r="J13" s="18"/>
      <c r="K13" s="18"/>
    </row>
    <row r="14" spans="1:11" x14ac:dyDescent="0.25">
      <c r="A14" s="13"/>
      <c r="B14" s="18"/>
      <c r="D14" s="18"/>
      <c r="F14" s="18"/>
      <c r="G14" s="13"/>
      <c r="H14" s="18"/>
      <c r="I14" s="18"/>
      <c r="J14" s="18"/>
      <c r="K14" s="18"/>
    </row>
    <row r="15" spans="1:11" x14ac:dyDescent="0.25">
      <c r="A15" s="13"/>
      <c r="B15" s="18"/>
      <c r="D15" s="18"/>
      <c r="F15" s="18"/>
      <c r="G15" s="13"/>
      <c r="H15" s="18"/>
      <c r="I15" s="18"/>
      <c r="J15" s="18"/>
      <c r="K15" s="18"/>
    </row>
    <row r="16" spans="1:11" x14ac:dyDescent="0.25">
      <c r="A16" s="13"/>
      <c r="B16" s="18"/>
      <c r="D16" s="18"/>
      <c r="F16" s="18"/>
      <c r="G16" s="13"/>
      <c r="H16" s="18"/>
      <c r="I16" s="18"/>
      <c r="J16" s="18"/>
      <c r="K16" s="18"/>
    </row>
    <row r="17" spans="1:11" x14ac:dyDescent="0.25">
      <c r="A17" s="13"/>
      <c r="B17" s="18"/>
      <c r="D17" s="18"/>
      <c r="F17" s="18"/>
      <c r="G17" s="13"/>
      <c r="H17" s="18"/>
      <c r="I17" s="18"/>
      <c r="J17" s="18"/>
      <c r="K17" s="18"/>
    </row>
    <row r="18" spans="1:11" x14ac:dyDescent="0.25">
      <c r="A18" s="13"/>
      <c r="B18" s="18"/>
      <c r="D18" s="18"/>
      <c r="F18" s="18"/>
      <c r="G18" s="13"/>
      <c r="H18" s="18"/>
      <c r="I18" s="18"/>
      <c r="J18" s="18"/>
      <c r="K18" s="18"/>
    </row>
    <row r="19" spans="1:11" x14ac:dyDescent="0.25">
      <c r="A19" s="13"/>
      <c r="B19" s="18"/>
      <c r="D19" s="18"/>
      <c r="F19" s="18"/>
      <c r="G19" s="13"/>
      <c r="H19" s="18"/>
      <c r="I19" s="18"/>
      <c r="J19" s="18"/>
      <c r="K19" s="18"/>
    </row>
    <row r="20" spans="1:11" x14ac:dyDescent="0.25">
      <c r="A20" s="13"/>
      <c r="B20" s="18"/>
      <c r="D20" s="18"/>
      <c r="F20" s="18"/>
      <c r="G20" s="13"/>
      <c r="H20" s="18"/>
      <c r="I20" s="18"/>
      <c r="J20" s="18"/>
      <c r="K20" s="18"/>
    </row>
    <row r="21" spans="1:11" x14ac:dyDescent="0.25">
      <c r="A21" s="13"/>
      <c r="B21" s="18"/>
      <c r="D21" s="18"/>
      <c r="F21" s="18"/>
      <c r="G21" s="13"/>
      <c r="H21" s="18"/>
      <c r="I21" s="18"/>
      <c r="J21" s="18"/>
      <c r="K21" s="18"/>
    </row>
    <row r="22" spans="1:11" x14ac:dyDescent="0.25">
      <c r="A22" s="13"/>
      <c r="B22" s="18"/>
      <c r="D22" s="18"/>
      <c r="F22" s="18"/>
      <c r="G22" s="13"/>
      <c r="H22" s="18"/>
      <c r="I22" s="18"/>
      <c r="J22" s="18"/>
      <c r="K22" s="18"/>
    </row>
    <row r="23" spans="1:11" x14ac:dyDescent="0.25">
      <c r="A23" s="13"/>
      <c r="B23" s="18"/>
      <c r="D23" s="18"/>
      <c r="F23" s="18"/>
      <c r="G23" s="13"/>
      <c r="H23" s="18"/>
      <c r="I23" s="18"/>
      <c r="J23" s="18"/>
      <c r="K23" s="18"/>
    </row>
    <row r="24" spans="1:11" x14ac:dyDescent="0.25">
      <c r="A24" s="13"/>
      <c r="B24" s="18"/>
      <c r="D24" s="18"/>
      <c r="F24" s="18"/>
      <c r="G24" s="13"/>
      <c r="H24" s="18"/>
      <c r="I24" s="18"/>
      <c r="J24" s="18"/>
      <c r="K24" s="18"/>
    </row>
    <row r="25" spans="1:11" x14ac:dyDescent="0.25">
      <c r="A25" s="13"/>
      <c r="B25" s="18"/>
      <c r="D25" s="18"/>
      <c r="F25" s="18"/>
      <c r="G25" s="13"/>
      <c r="H25" s="18"/>
      <c r="I25" s="18"/>
      <c r="J25" s="18"/>
      <c r="K25" s="18"/>
    </row>
    <row r="26" spans="1:11" x14ac:dyDescent="0.25">
      <c r="A26" s="13"/>
      <c r="B26" s="18"/>
      <c r="D26" s="18"/>
      <c r="F26" s="18"/>
      <c r="G26" s="13"/>
      <c r="H26" s="18"/>
      <c r="I26" s="18"/>
      <c r="J26" s="18"/>
      <c r="K26" s="18"/>
    </row>
    <row r="27" spans="1:11" x14ac:dyDescent="0.25">
      <c r="A27" s="13"/>
      <c r="B27" s="18"/>
      <c r="D27" s="18"/>
      <c r="F27" s="18"/>
      <c r="G27" s="13"/>
      <c r="H27" s="18"/>
      <c r="I27" s="18"/>
      <c r="J27" s="18"/>
      <c r="K27" s="18"/>
    </row>
    <row r="28" spans="1:11" x14ac:dyDescent="0.25">
      <c r="A28" s="13"/>
      <c r="B28" s="18"/>
      <c r="D28" s="18"/>
      <c r="F28" s="18"/>
      <c r="G28" s="13"/>
      <c r="H28" s="18"/>
      <c r="I28" s="18"/>
      <c r="J28" s="18"/>
      <c r="K28" s="18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workbookViewId="0">
      <selection activeCell="J8" sqref="J8"/>
    </sheetView>
  </sheetViews>
  <sheetFormatPr baseColWidth="10" defaultRowHeight="15" x14ac:dyDescent="0.25"/>
  <cols>
    <col min="1" max="1" width="11.42578125" style="13"/>
    <col min="2" max="2" width="20.7109375" style="18" customWidth="1"/>
    <col min="3" max="3" width="6.7109375" style="49" customWidth="1"/>
    <col min="5" max="5" width="11.42578125" style="13"/>
    <col min="7" max="7" width="11.42578125" style="13"/>
    <col min="9" max="9" width="11.42578125" style="13"/>
  </cols>
  <sheetData>
    <row r="1" spans="1:12" ht="18.75" x14ac:dyDescent="0.3">
      <c r="A1" s="33" t="s">
        <v>12</v>
      </c>
      <c r="B1" s="35"/>
      <c r="C1" s="64"/>
      <c r="D1" s="1">
        <v>2</v>
      </c>
      <c r="E1" s="33"/>
      <c r="F1" s="1"/>
      <c r="G1" s="33"/>
      <c r="H1" s="1"/>
      <c r="I1" s="33" t="s">
        <v>13</v>
      </c>
      <c r="J1" s="1"/>
      <c r="K1" s="1"/>
      <c r="L1" s="1"/>
    </row>
    <row r="2" spans="1:12" ht="15.75" x14ac:dyDescent="0.25">
      <c r="A2" s="34" t="s">
        <v>14</v>
      </c>
      <c r="B2" s="36"/>
      <c r="C2" s="65"/>
      <c r="D2" s="6"/>
      <c r="E2" s="34"/>
      <c r="F2" s="6"/>
      <c r="G2" s="34"/>
      <c r="H2" s="6"/>
      <c r="I2" s="34" t="s">
        <v>15</v>
      </c>
      <c r="J2" s="6" t="s">
        <v>29</v>
      </c>
      <c r="K2" s="6"/>
      <c r="L2" s="6"/>
    </row>
    <row r="3" spans="1:12" ht="15.75" x14ac:dyDescent="0.25">
      <c r="A3" s="34"/>
      <c r="B3" s="36"/>
      <c r="C3" s="65"/>
      <c r="D3" s="6"/>
      <c r="E3" s="34"/>
      <c r="F3" s="6"/>
      <c r="G3" s="34"/>
      <c r="H3" s="6"/>
      <c r="I3" s="34"/>
      <c r="J3" s="6"/>
      <c r="K3" s="6"/>
      <c r="L3" s="6"/>
    </row>
    <row r="4" spans="1:12" ht="15.75" x14ac:dyDescent="0.25">
      <c r="A4" s="34"/>
      <c r="B4" s="36"/>
      <c r="C4" s="65"/>
      <c r="D4" s="7" t="s">
        <v>19</v>
      </c>
      <c r="E4" s="34"/>
      <c r="F4" s="6"/>
      <c r="G4" s="34"/>
      <c r="H4" s="6"/>
      <c r="I4" s="34"/>
      <c r="J4" s="6"/>
      <c r="K4" s="6"/>
      <c r="L4" s="6"/>
    </row>
    <row r="5" spans="1:12" x14ac:dyDescent="0.25">
      <c r="A5" s="37"/>
      <c r="B5" s="38"/>
      <c r="C5" s="66"/>
      <c r="D5" s="39" t="s">
        <v>20</v>
      </c>
      <c r="E5" s="37"/>
      <c r="F5" s="40" t="s">
        <v>21</v>
      </c>
      <c r="G5" s="37"/>
      <c r="H5" s="40" t="s">
        <v>22</v>
      </c>
      <c r="I5" s="37"/>
      <c r="J5" s="40" t="s">
        <v>23</v>
      </c>
      <c r="K5" s="40"/>
      <c r="L5" s="2"/>
    </row>
    <row r="6" spans="1:12" s="31" customFormat="1" x14ac:dyDescent="0.25">
      <c r="A6" s="27" t="s">
        <v>1</v>
      </c>
      <c r="B6" s="28" t="s">
        <v>2</v>
      </c>
      <c r="C6" s="28" t="s">
        <v>16</v>
      </c>
      <c r="D6" s="28" t="s">
        <v>17</v>
      </c>
      <c r="E6" s="27" t="s">
        <v>18</v>
      </c>
      <c r="F6" s="28" t="s">
        <v>17</v>
      </c>
      <c r="G6" s="27" t="s">
        <v>18</v>
      </c>
      <c r="H6" s="28" t="s">
        <v>17</v>
      </c>
      <c r="I6" s="27" t="s">
        <v>18</v>
      </c>
      <c r="J6" s="28" t="s">
        <v>17</v>
      </c>
      <c r="K6" s="4" t="s">
        <v>18</v>
      </c>
      <c r="L6" s="3"/>
    </row>
    <row r="7" spans="1:12" x14ac:dyDescent="0.25">
      <c r="B7" s="18" t="s">
        <v>55</v>
      </c>
      <c r="D7" s="18"/>
      <c r="G7" s="32">
        <v>63172</v>
      </c>
      <c r="H7" s="32">
        <v>63000</v>
      </c>
      <c r="J7" s="18"/>
    </row>
    <row r="8" spans="1:12" x14ac:dyDescent="0.25">
      <c r="A8" s="45">
        <v>42009</v>
      </c>
      <c r="B8" s="18" t="s">
        <v>74</v>
      </c>
      <c r="C8" s="49">
        <v>3</v>
      </c>
      <c r="D8" s="18"/>
      <c r="F8" s="18"/>
      <c r="H8" s="18"/>
      <c r="I8" s="13">
        <v>63000</v>
      </c>
      <c r="J8" s="18"/>
    </row>
    <row r="9" spans="1:12" x14ac:dyDescent="0.25">
      <c r="D9" s="18"/>
      <c r="F9" s="18"/>
      <c r="H9" s="18"/>
      <c r="J9" s="18"/>
    </row>
    <row r="10" spans="1:12" x14ac:dyDescent="0.25">
      <c r="D10" s="18"/>
      <c r="F10" s="18"/>
      <c r="H10" s="18"/>
      <c r="J10" s="18"/>
    </row>
    <row r="11" spans="1:12" x14ac:dyDescent="0.25">
      <c r="D11" s="18"/>
      <c r="F11" s="18"/>
      <c r="H11" s="18"/>
      <c r="J11" s="18"/>
    </row>
    <row r="12" spans="1:12" x14ac:dyDescent="0.25">
      <c r="D12" s="18"/>
      <c r="F12" s="18"/>
      <c r="H12" s="18"/>
      <c r="J12" s="18"/>
    </row>
    <row r="13" spans="1:12" x14ac:dyDescent="0.25">
      <c r="D13" s="18"/>
      <c r="F13" s="18"/>
      <c r="H13" s="18"/>
      <c r="J13" s="18"/>
    </row>
    <row r="14" spans="1:12" x14ac:dyDescent="0.25">
      <c r="D14" s="18"/>
      <c r="F14" s="18"/>
      <c r="H14" s="18"/>
      <c r="J14" s="18"/>
    </row>
    <row r="15" spans="1:12" x14ac:dyDescent="0.25">
      <c r="D15" s="18"/>
      <c r="F15" s="18"/>
      <c r="H15" s="18"/>
      <c r="J15" s="18"/>
    </row>
    <row r="16" spans="1:12" x14ac:dyDescent="0.25">
      <c r="D16" s="18"/>
      <c r="F16" s="18"/>
      <c r="H16" s="18"/>
      <c r="J16" s="18"/>
    </row>
    <row r="17" spans="4:10" x14ac:dyDescent="0.25">
      <c r="D17" s="18"/>
      <c r="F17" s="18"/>
      <c r="H17" s="18"/>
      <c r="J17" s="18"/>
    </row>
    <row r="18" spans="4:10" x14ac:dyDescent="0.25">
      <c r="D18" s="18"/>
      <c r="F18" s="18"/>
      <c r="H18" s="18"/>
      <c r="J18" s="18"/>
    </row>
    <row r="19" spans="4:10" x14ac:dyDescent="0.25">
      <c r="D19" s="18"/>
      <c r="F19" s="18"/>
      <c r="H19" s="18"/>
      <c r="J19" s="18"/>
    </row>
    <row r="20" spans="4:10" x14ac:dyDescent="0.25">
      <c r="D20" s="18"/>
      <c r="F20" s="18"/>
      <c r="H20" s="18"/>
      <c r="J20" s="18"/>
    </row>
    <row r="21" spans="4:10" x14ac:dyDescent="0.25">
      <c r="D21" s="18"/>
      <c r="F21" s="18"/>
      <c r="H21" s="18"/>
      <c r="J21" s="18"/>
    </row>
    <row r="22" spans="4:10" x14ac:dyDescent="0.25">
      <c r="D22" s="18"/>
      <c r="F22" s="18"/>
      <c r="H22" s="18"/>
      <c r="J22" s="18"/>
    </row>
    <row r="23" spans="4:10" x14ac:dyDescent="0.25">
      <c r="D23" s="18"/>
      <c r="F23" s="18"/>
      <c r="H23" s="18"/>
      <c r="J23" s="18"/>
    </row>
    <row r="24" spans="4:10" x14ac:dyDescent="0.25">
      <c r="D24" s="18"/>
      <c r="F24" s="18"/>
      <c r="H24" s="18"/>
      <c r="J24" s="18"/>
    </row>
    <row r="25" spans="4:10" x14ac:dyDescent="0.25">
      <c r="D25" s="18"/>
      <c r="F25" s="18"/>
      <c r="H25" s="18"/>
      <c r="J25" s="18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workbookViewId="0">
      <selection activeCell="H7" sqref="H7"/>
    </sheetView>
  </sheetViews>
  <sheetFormatPr baseColWidth="10" defaultRowHeight="15" x14ac:dyDescent="0.25"/>
  <cols>
    <col min="1" max="3" width="11.42578125" style="13"/>
    <col min="5" max="5" width="11.42578125" style="13"/>
    <col min="7" max="7" width="11.42578125" style="13"/>
    <col min="9" max="9" width="11.42578125" style="13"/>
  </cols>
  <sheetData>
    <row r="1" spans="1:12" ht="18.75" x14ac:dyDescent="0.3">
      <c r="A1" s="33" t="s">
        <v>12</v>
      </c>
      <c r="B1" s="33"/>
      <c r="C1" s="33"/>
      <c r="D1" s="1">
        <v>3</v>
      </c>
      <c r="E1" s="33"/>
      <c r="F1" s="1"/>
      <c r="G1" s="33"/>
      <c r="H1" s="1"/>
      <c r="I1" s="33" t="s">
        <v>13</v>
      </c>
      <c r="J1" s="1"/>
      <c r="K1" s="1"/>
      <c r="L1" s="1"/>
    </row>
    <row r="2" spans="1:12" ht="15.75" x14ac:dyDescent="0.25">
      <c r="A2" s="34" t="s">
        <v>14</v>
      </c>
      <c r="B2" s="34" t="s">
        <v>30</v>
      </c>
      <c r="C2" s="34"/>
      <c r="D2" s="6"/>
      <c r="E2" s="34"/>
      <c r="F2" s="6"/>
      <c r="G2" s="34"/>
      <c r="H2" s="6"/>
      <c r="I2" s="34" t="s">
        <v>15</v>
      </c>
      <c r="J2" s="6" t="s">
        <v>31</v>
      </c>
      <c r="K2" s="6"/>
      <c r="L2" s="6"/>
    </row>
    <row r="3" spans="1:12" ht="15.75" x14ac:dyDescent="0.25">
      <c r="A3" s="34"/>
      <c r="B3" s="34"/>
      <c r="C3" s="34"/>
      <c r="D3" s="6"/>
      <c r="E3" s="34"/>
      <c r="F3" s="6"/>
      <c r="G3" s="34"/>
      <c r="H3" s="6"/>
      <c r="I3" s="34"/>
      <c r="J3" s="6"/>
      <c r="K3" s="6"/>
      <c r="L3" s="6"/>
    </row>
    <row r="4" spans="1:12" ht="15.75" x14ac:dyDescent="0.25">
      <c r="A4" s="34"/>
      <c r="B4" s="34"/>
      <c r="C4" s="34"/>
      <c r="D4" s="7" t="s">
        <v>19</v>
      </c>
      <c r="E4" s="34"/>
      <c r="F4" s="6"/>
      <c r="G4" s="34"/>
      <c r="H4" s="6"/>
      <c r="I4" s="34"/>
      <c r="J4" s="6"/>
      <c r="K4" s="6"/>
      <c r="L4" s="6"/>
    </row>
    <row r="5" spans="1:12" x14ac:dyDescent="0.25">
      <c r="A5" s="11"/>
      <c r="B5" s="11"/>
      <c r="C5" s="11"/>
      <c r="D5" s="8" t="s">
        <v>20</v>
      </c>
      <c r="E5" s="11"/>
      <c r="F5" s="2" t="s">
        <v>21</v>
      </c>
      <c r="G5" s="11"/>
      <c r="H5" s="2" t="s">
        <v>22</v>
      </c>
      <c r="I5" s="11"/>
      <c r="J5" s="2" t="s">
        <v>23</v>
      </c>
      <c r="K5" s="2"/>
      <c r="L5" s="2"/>
    </row>
    <row r="6" spans="1:12" s="31" customFormat="1" x14ac:dyDescent="0.25">
      <c r="A6" s="27" t="s">
        <v>1</v>
      </c>
      <c r="B6" s="27" t="s">
        <v>2</v>
      </c>
      <c r="C6" s="27" t="s">
        <v>16</v>
      </c>
      <c r="D6" s="28" t="s">
        <v>17</v>
      </c>
      <c r="E6" s="27" t="s">
        <v>18</v>
      </c>
      <c r="F6" s="28" t="s">
        <v>17</v>
      </c>
      <c r="G6" s="27" t="s">
        <v>18</v>
      </c>
      <c r="H6" s="28" t="s">
        <v>17</v>
      </c>
      <c r="I6" s="27" t="s">
        <v>18</v>
      </c>
      <c r="J6" s="28" t="s">
        <v>17</v>
      </c>
      <c r="K6" s="4" t="s">
        <v>18</v>
      </c>
      <c r="L6" s="3"/>
    </row>
    <row r="7" spans="1:12" x14ac:dyDescent="0.25">
      <c r="D7" s="18"/>
      <c r="E7" s="41">
        <v>5700000</v>
      </c>
      <c r="F7" s="32">
        <v>5700000</v>
      </c>
      <c r="H7" s="32">
        <v>171000</v>
      </c>
      <c r="J7" s="18"/>
    </row>
    <row r="8" spans="1:12" x14ac:dyDescent="0.25">
      <c r="D8" s="18"/>
      <c r="F8" s="18"/>
      <c r="H8" s="18"/>
      <c r="J8" s="18"/>
    </row>
    <row r="9" spans="1:12" x14ac:dyDescent="0.25">
      <c r="D9" s="18"/>
      <c r="F9" s="18"/>
      <c r="H9" s="18"/>
      <c r="J9" s="18"/>
    </row>
    <row r="10" spans="1:12" x14ac:dyDescent="0.25">
      <c r="D10" s="18"/>
      <c r="F10" s="18"/>
      <c r="H10" s="18"/>
      <c r="J10" s="18"/>
    </row>
    <row r="11" spans="1:12" x14ac:dyDescent="0.25">
      <c r="D11" s="18"/>
      <c r="F11" s="18"/>
      <c r="H11" s="18"/>
      <c r="J11" s="18"/>
    </row>
    <row r="12" spans="1:12" x14ac:dyDescent="0.25">
      <c r="D12" s="18"/>
      <c r="F12" s="18"/>
      <c r="H12" s="18"/>
      <c r="J12" s="18"/>
    </row>
    <row r="13" spans="1:12" x14ac:dyDescent="0.25">
      <c r="D13" s="18"/>
      <c r="F13" s="18"/>
      <c r="H13" s="18"/>
      <c r="J13" s="18"/>
    </row>
    <row r="14" spans="1:12" x14ac:dyDescent="0.25">
      <c r="D14" s="18"/>
      <c r="F14" s="18"/>
      <c r="H14" s="18"/>
      <c r="J14" s="18"/>
    </row>
    <row r="15" spans="1:12" x14ac:dyDescent="0.25">
      <c r="D15" s="18"/>
      <c r="F15" s="18"/>
      <c r="H15" s="18"/>
      <c r="J15" s="18"/>
    </row>
    <row r="16" spans="1:12" x14ac:dyDescent="0.25">
      <c r="D16" s="18"/>
      <c r="F16" s="18"/>
      <c r="H16" s="18"/>
      <c r="J16" s="18"/>
    </row>
    <row r="17" spans="4:10" x14ac:dyDescent="0.25">
      <c r="D17" s="18"/>
      <c r="F17" s="18"/>
      <c r="H17" s="18"/>
      <c r="J17" s="18"/>
    </row>
    <row r="18" spans="4:10" x14ac:dyDescent="0.25">
      <c r="D18" s="18"/>
      <c r="F18" s="18"/>
      <c r="H18" s="18"/>
      <c r="J18" s="18"/>
    </row>
    <row r="19" spans="4:10" x14ac:dyDescent="0.25">
      <c r="D19" s="18"/>
      <c r="F19" s="18"/>
      <c r="H19" s="18"/>
      <c r="J19" s="18"/>
    </row>
    <row r="20" spans="4:10" x14ac:dyDescent="0.25">
      <c r="D20" s="18"/>
      <c r="F20" s="18"/>
      <c r="H20" s="18"/>
      <c r="J20" s="18"/>
    </row>
    <row r="21" spans="4:10" x14ac:dyDescent="0.25">
      <c r="D21" s="18"/>
      <c r="F21" s="18"/>
      <c r="H21" s="18"/>
      <c r="J21" s="18"/>
    </row>
    <row r="22" spans="4:10" x14ac:dyDescent="0.25">
      <c r="D22" s="18"/>
      <c r="F22" s="18"/>
      <c r="H22" s="18"/>
      <c r="J22" s="18"/>
    </row>
    <row r="23" spans="4:10" x14ac:dyDescent="0.25">
      <c r="D23" s="18"/>
      <c r="F23" s="18"/>
      <c r="H23" s="18"/>
      <c r="J23" s="18"/>
    </row>
    <row r="24" spans="4:10" x14ac:dyDescent="0.25">
      <c r="D24" s="18"/>
      <c r="F24" s="18"/>
      <c r="H24" s="18"/>
      <c r="J24" s="18"/>
    </row>
    <row r="25" spans="4:10" x14ac:dyDescent="0.25">
      <c r="D25" s="18"/>
      <c r="F25" s="18"/>
      <c r="H25" s="18"/>
      <c r="J25" s="18"/>
    </row>
    <row r="26" spans="4:10" x14ac:dyDescent="0.25">
      <c r="H26" s="18"/>
      <c r="J26" s="18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8"/>
  <sheetViews>
    <sheetView workbookViewId="0">
      <selection activeCell="D13" sqref="D13"/>
    </sheetView>
  </sheetViews>
  <sheetFormatPr baseColWidth="10" defaultRowHeight="15" x14ac:dyDescent="0.25"/>
  <cols>
    <col min="2" max="2" width="15.7109375" customWidth="1"/>
    <col min="3" max="3" width="11.42578125" style="31"/>
  </cols>
  <sheetData>
    <row r="1" spans="1:11" ht="18.75" x14ac:dyDescent="0.3">
      <c r="A1" s="1" t="s">
        <v>12</v>
      </c>
      <c r="B1" s="1"/>
      <c r="C1" s="50"/>
      <c r="D1" s="1">
        <v>4</v>
      </c>
      <c r="E1" s="1"/>
      <c r="F1" s="1"/>
      <c r="G1" s="1"/>
      <c r="H1" s="1"/>
      <c r="I1" s="1" t="s">
        <v>13</v>
      </c>
      <c r="J1" s="1"/>
      <c r="K1" s="1"/>
    </row>
    <row r="2" spans="1:11" ht="15.75" x14ac:dyDescent="0.25">
      <c r="A2" s="6" t="s">
        <v>14</v>
      </c>
      <c r="B2" s="6" t="s">
        <v>32</v>
      </c>
      <c r="C2" s="51"/>
      <c r="D2" s="6"/>
      <c r="E2" s="6"/>
      <c r="F2" s="6"/>
      <c r="G2" s="6"/>
      <c r="H2" s="6"/>
      <c r="I2" s="6" t="s">
        <v>15</v>
      </c>
      <c r="J2" s="6" t="s">
        <v>33</v>
      </c>
      <c r="K2" s="6"/>
    </row>
    <row r="3" spans="1:11" ht="15.75" x14ac:dyDescent="0.25">
      <c r="A3" s="6"/>
      <c r="B3" s="6"/>
      <c r="C3" s="51"/>
      <c r="D3" s="6"/>
      <c r="E3" s="6"/>
      <c r="F3" s="6"/>
      <c r="G3" s="6"/>
      <c r="H3" s="6"/>
      <c r="I3" s="6"/>
      <c r="J3" s="6"/>
      <c r="K3" s="6"/>
    </row>
    <row r="4" spans="1:11" ht="15.75" x14ac:dyDescent="0.25">
      <c r="A4" s="23"/>
      <c r="B4" s="25"/>
      <c r="C4" s="52"/>
      <c r="D4" s="20" t="s">
        <v>19</v>
      </c>
      <c r="E4" s="21"/>
      <c r="F4" s="21"/>
      <c r="G4" s="22"/>
      <c r="H4" s="19"/>
      <c r="I4" s="23"/>
      <c r="J4" s="19"/>
      <c r="K4" s="23"/>
    </row>
    <row r="5" spans="1:11" x14ac:dyDescent="0.25">
      <c r="A5" s="11"/>
      <c r="B5" s="26"/>
      <c r="C5" s="3"/>
      <c r="D5" s="14" t="s">
        <v>20</v>
      </c>
      <c r="E5" s="15"/>
      <c r="F5" s="16" t="s">
        <v>21</v>
      </c>
      <c r="G5" s="17"/>
      <c r="H5" s="10" t="s">
        <v>22</v>
      </c>
      <c r="I5" s="12"/>
      <c r="J5" s="9" t="s">
        <v>23</v>
      </c>
      <c r="K5" s="12"/>
    </row>
    <row r="6" spans="1:11" s="31" customFormat="1" x14ac:dyDescent="0.25">
      <c r="A6" s="27" t="s">
        <v>1</v>
      </c>
      <c r="B6" s="28" t="s">
        <v>2</v>
      </c>
      <c r="C6" s="4" t="s">
        <v>16</v>
      </c>
      <c r="D6" s="29" t="s">
        <v>17</v>
      </c>
      <c r="E6" s="4" t="s">
        <v>18</v>
      </c>
      <c r="F6" s="29" t="s">
        <v>17</v>
      </c>
      <c r="G6" s="27" t="s">
        <v>18</v>
      </c>
      <c r="H6" s="29" t="s">
        <v>17</v>
      </c>
      <c r="I6" s="29" t="s">
        <v>18</v>
      </c>
      <c r="J6" s="30" t="s">
        <v>17</v>
      </c>
      <c r="K6" s="27" t="s">
        <v>18</v>
      </c>
    </row>
    <row r="7" spans="1:11" x14ac:dyDescent="0.25">
      <c r="A7" s="13"/>
      <c r="B7" s="18" t="s">
        <v>55</v>
      </c>
      <c r="D7" s="18"/>
      <c r="E7" s="42">
        <v>8300000</v>
      </c>
      <c r="F7" s="32">
        <v>8300000</v>
      </c>
      <c r="G7" s="13"/>
      <c r="H7" s="32">
        <v>230000</v>
      </c>
      <c r="I7" s="18"/>
      <c r="J7" s="18"/>
      <c r="K7" s="24"/>
    </row>
    <row r="8" spans="1:11" x14ac:dyDescent="0.25">
      <c r="A8" s="45">
        <v>42020</v>
      </c>
      <c r="B8" s="18" t="s">
        <v>111</v>
      </c>
      <c r="C8" s="31">
        <v>12</v>
      </c>
      <c r="D8" s="18"/>
      <c r="F8" s="18"/>
      <c r="G8" s="41">
        <f>Post.sammendag!F15</f>
        <v>8510172</v>
      </c>
      <c r="H8" s="18"/>
      <c r="I8" s="18"/>
      <c r="J8" s="32">
        <f>G8</f>
        <v>8510172</v>
      </c>
      <c r="K8" s="18"/>
    </row>
    <row r="9" spans="1:11" x14ac:dyDescent="0.25">
      <c r="A9" s="45">
        <v>42024</v>
      </c>
      <c r="B9" s="18" t="s">
        <v>126</v>
      </c>
      <c r="C9" s="31">
        <v>16</v>
      </c>
      <c r="D9" s="18">
        <f>Post.sammendag!D19</f>
        <v>208550</v>
      </c>
      <c r="F9" s="18"/>
      <c r="G9" s="13"/>
      <c r="H9" s="18"/>
      <c r="I9" s="18"/>
      <c r="J9" s="18"/>
      <c r="K9" s="18"/>
    </row>
    <row r="10" spans="1:11" x14ac:dyDescent="0.25">
      <c r="A10" s="45">
        <v>42024</v>
      </c>
      <c r="B10" s="18" t="s">
        <v>75</v>
      </c>
      <c r="C10" s="31">
        <v>17</v>
      </c>
      <c r="D10" s="32">
        <v>432321</v>
      </c>
      <c r="F10" s="18"/>
      <c r="G10" s="13"/>
      <c r="H10" s="18"/>
      <c r="I10" s="18"/>
      <c r="J10" s="32">
        <v>432321</v>
      </c>
      <c r="K10" s="18"/>
    </row>
    <row r="11" spans="1:11" x14ac:dyDescent="0.25">
      <c r="A11" s="45">
        <v>42024</v>
      </c>
      <c r="B11" s="18" t="s">
        <v>81</v>
      </c>
      <c r="C11" s="31">
        <v>19</v>
      </c>
      <c r="D11" s="32">
        <v>230000</v>
      </c>
      <c r="F11" s="18"/>
      <c r="G11" s="13"/>
      <c r="H11" s="18"/>
      <c r="I11" s="32">
        <v>230000</v>
      </c>
      <c r="J11" s="18"/>
      <c r="K11" s="18"/>
    </row>
    <row r="12" spans="1:11" x14ac:dyDescent="0.25">
      <c r="A12" s="45">
        <v>42024</v>
      </c>
      <c r="B12" s="18" t="s">
        <v>127</v>
      </c>
      <c r="C12" s="31">
        <v>20</v>
      </c>
      <c r="D12" s="32">
        <v>7633329</v>
      </c>
      <c r="F12" s="18"/>
      <c r="G12" s="13"/>
      <c r="H12" s="18"/>
      <c r="I12" s="18"/>
      <c r="J12" s="18"/>
      <c r="K12" s="32">
        <f>Utregning!B41</f>
        <v>7633329</v>
      </c>
    </row>
    <row r="13" spans="1:11" x14ac:dyDescent="0.25">
      <c r="A13" s="13"/>
      <c r="B13" s="18"/>
      <c r="D13" s="18"/>
      <c r="F13" s="18"/>
      <c r="G13" s="13"/>
      <c r="H13" s="18"/>
      <c r="I13" s="18"/>
      <c r="J13" s="18"/>
      <c r="K13" s="18"/>
    </row>
    <row r="14" spans="1:11" x14ac:dyDescent="0.25">
      <c r="A14" s="13"/>
      <c r="B14" s="18"/>
      <c r="D14" s="18"/>
      <c r="F14" s="18"/>
      <c r="G14" s="13"/>
      <c r="H14" s="18"/>
      <c r="I14" s="18"/>
      <c r="J14" s="18"/>
      <c r="K14" s="18"/>
    </row>
    <row r="15" spans="1:11" x14ac:dyDescent="0.25">
      <c r="A15" s="13"/>
      <c r="B15" s="18"/>
      <c r="D15" s="18"/>
      <c r="F15" s="18"/>
      <c r="G15" s="13"/>
      <c r="H15" s="18"/>
      <c r="I15" s="18"/>
      <c r="J15" s="18"/>
      <c r="K15" s="18"/>
    </row>
    <row r="16" spans="1:11" x14ac:dyDescent="0.25">
      <c r="A16" s="13"/>
      <c r="B16" s="18"/>
      <c r="D16" s="18"/>
      <c r="F16" s="18"/>
      <c r="G16" s="13"/>
      <c r="H16" s="18"/>
      <c r="I16" s="18"/>
      <c r="J16" s="18"/>
      <c r="K16" s="18"/>
    </row>
    <row r="17" spans="1:11" x14ac:dyDescent="0.25">
      <c r="A17" s="13"/>
      <c r="B17" s="18"/>
      <c r="D17" s="18"/>
      <c r="F17" s="18"/>
      <c r="G17" s="13"/>
      <c r="H17" s="18"/>
      <c r="I17" s="18"/>
      <c r="J17" s="18"/>
      <c r="K17" s="18"/>
    </row>
    <row r="18" spans="1:11" x14ac:dyDescent="0.25">
      <c r="A18" s="13"/>
      <c r="B18" s="18"/>
      <c r="D18" s="18"/>
      <c r="F18" s="18"/>
      <c r="G18" s="13"/>
      <c r="H18" s="18"/>
      <c r="I18" s="18"/>
      <c r="J18" s="18"/>
      <c r="K18" s="18"/>
    </row>
    <row r="19" spans="1:11" x14ac:dyDescent="0.25">
      <c r="A19" s="13"/>
      <c r="B19" s="18"/>
      <c r="D19" s="18"/>
      <c r="F19" s="18"/>
      <c r="G19" s="13"/>
      <c r="H19" s="18"/>
      <c r="I19" s="18"/>
      <c r="J19" s="18"/>
      <c r="K19" s="18"/>
    </row>
    <row r="20" spans="1:11" x14ac:dyDescent="0.25">
      <c r="A20" s="13"/>
      <c r="B20" s="18"/>
      <c r="D20" s="18"/>
      <c r="F20" s="18"/>
      <c r="G20" s="13"/>
      <c r="H20" s="18"/>
      <c r="I20" s="18"/>
      <c r="J20" s="18"/>
      <c r="K20" s="18"/>
    </row>
    <row r="21" spans="1:11" x14ac:dyDescent="0.25">
      <c r="A21" s="13"/>
      <c r="B21" s="18"/>
      <c r="D21" s="18"/>
      <c r="F21" s="18"/>
      <c r="G21" s="13"/>
      <c r="H21" s="18"/>
      <c r="I21" s="18"/>
      <c r="J21" s="18"/>
      <c r="K21" s="18"/>
    </row>
    <row r="22" spans="1:11" x14ac:dyDescent="0.25">
      <c r="A22" s="13"/>
      <c r="B22" s="18"/>
      <c r="D22" s="18"/>
      <c r="F22" s="18"/>
      <c r="G22" s="13"/>
      <c r="H22" s="18"/>
      <c r="I22" s="18"/>
      <c r="J22" s="18"/>
      <c r="K22" s="18"/>
    </row>
    <row r="23" spans="1:11" x14ac:dyDescent="0.25">
      <c r="A23" s="13"/>
      <c r="B23" s="18"/>
      <c r="D23" s="18"/>
      <c r="F23" s="18"/>
      <c r="G23" s="13"/>
      <c r="H23" s="18"/>
      <c r="I23" s="18"/>
      <c r="J23" s="18"/>
      <c r="K23" s="18"/>
    </row>
    <row r="24" spans="1:11" x14ac:dyDescent="0.25">
      <c r="A24" s="13"/>
      <c r="B24" s="18"/>
      <c r="D24" s="18"/>
      <c r="F24" s="18"/>
      <c r="G24" s="13"/>
      <c r="H24" s="18"/>
      <c r="I24" s="18"/>
      <c r="J24" s="18"/>
      <c r="K24" s="18"/>
    </row>
    <row r="25" spans="1:11" x14ac:dyDescent="0.25">
      <c r="A25" s="13"/>
      <c r="B25" s="18"/>
      <c r="D25" s="18"/>
      <c r="F25" s="18"/>
      <c r="G25" s="13"/>
      <c r="H25" s="18"/>
      <c r="I25" s="18"/>
      <c r="J25" s="18"/>
      <c r="K25" s="18"/>
    </row>
    <row r="26" spans="1:11" x14ac:dyDescent="0.25">
      <c r="A26" s="13"/>
      <c r="B26" s="18"/>
      <c r="D26" s="18"/>
      <c r="F26" s="18"/>
      <c r="G26" s="13"/>
      <c r="H26" s="18"/>
      <c r="I26" s="18"/>
      <c r="J26" s="18"/>
      <c r="K26" s="18"/>
    </row>
    <row r="27" spans="1:11" x14ac:dyDescent="0.25">
      <c r="A27" s="13"/>
      <c r="B27" s="18"/>
      <c r="D27" s="18"/>
      <c r="F27" s="18"/>
      <c r="G27" s="13"/>
      <c r="H27" s="18"/>
      <c r="I27" s="18"/>
      <c r="J27" s="18"/>
      <c r="K27" s="18"/>
    </row>
    <row r="28" spans="1:11" x14ac:dyDescent="0.25">
      <c r="A28" s="13"/>
      <c r="B28" s="18"/>
      <c r="D28" s="18"/>
      <c r="F28" s="18"/>
      <c r="G28" s="13"/>
      <c r="H28" s="18"/>
      <c r="I28" s="18"/>
      <c r="J28" s="18"/>
      <c r="K28" s="18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"/>
  <sheetViews>
    <sheetView workbookViewId="0">
      <selection activeCell="K13" sqref="K13"/>
    </sheetView>
  </sheetViews>
  <sheetFormatPr baseColWidth="10" defaultRowHeight="15" x14ac:dyDescent="0.25"/>
  <cols>
    <col min="2" max="2" width="24.28515625" customWidth="1"/>
    <col min="3" max="3" width="7" style="31" customWidth="1"/>
  </cols>
  <sheetData>
    <row r="1" spans="1:12" ht="18.75" x14ac:dyDescent="0.3">
      <c r="A1" s="1" t="s">
        <v>12</v>
      </c>
      <c r="B1" s="1"/>
      <c r="C1" s="50"/>
      <c r="D1" s="1">
        <v>5</v>
      </c>
      <c r="E1" s="1"/>
      <c r="F1" s="1"/>
      <c r="G1" s="1"/>
      <c r="H1" s="1"/>
      <c r="I1" s="1" t="s">
        <v>13</v>
      </c>
      <c r="J1" s="1"/>
      <c r="K1" s="1"/>
    </row>
    <row r="2" spans="1:12" ht="15.75" x14ac:dyDescent="0.25">
      <c r="A2" s="6" t="s">
        <v>14</v>
      </c>
      <c r="B2" s="6" t="s">
        <v>34</v>
      </c>
      <c r="C2" s="51"/>
      <c r="D2" s="6"/>
      <c r="E2" s="6"/>
      <c r="F2" s="6"/>
      <c r="G2" s="6"/>
      <c r="H2" s="6"/>
      <c r="I2" s="6" t="s">
        <v>15</v>
      </c>
      <c r="J2" s="6" t="s">
        <v>35</v>
      </c>
      <c r="K2" s="6"/>
    </row>
    <row r="3" spans="1:12" ht="15.75" x14ac:dyDescent="0.25">
      <c r="A3" s="6"/>
      <c r="B3" s="6"/>
      <c r="C3" s="51"/>
      <c r="D3" s="6"/>
      <c r="E3" s="6"/>
      <c r="F3" s="6"/>
      <c r="G3" s="6"/>
      <c r="H3" s="6"/>
      <c r="I3" s="6"/>
      <c r="J3" s="6"/>
      <c r="K3" s="6"/>
    </row>
    <row r="4" spans="1:12" ht="15.75" x14ac:dyDescent="0.25">
      <c r="A4" s="23"/>
      <c r="B4" s="25"/>
      <c r="C4" s="52"/>
      <c r="D4" s="20" t="s">
        <v>19</v>
      </c>
      <c r="E4" s="21"/>
      <c r="F4" s="21"/>
      <c r="G4" s="22"/>
      <c r="H4" s="19"/>
      <c r="I4" s="23"/>
      <c r="J4" s="19"/>
      <c r="K4" s="23"/>
    </row>
    <row r="5" spans="1:12" x14ac:dyDescent="0.25">
      <c r="A5" s="11"/>
      <c r="B5" s="26"/>
      <c r="C5" s="3"/>
      <c r="D5" s="14" t="s">
        <v>20</v>
      </c>
      <c r="E5" s="15"/>
      <c r="F5" s="16" t="s">
        <v>21</v>
      </c>
      <c r="G5" s="17"/>
      <c r="H5" s="10" t="s">
        <v>22</v>
      </c>
      <c r="I5" s="12"/>
      <c r="J5" s="9" t="s">
        <v>23</v>
      </c>
      <c r="K5" s="12"/>
    </row>
    <row r="6" spans="1:12" x14ac:dyDescent="0.25">
      <c r="A6" s="27" t="s">
        <v>1</v>
      </c>
      <c r="B6" s="28" t="s">
        <v>2</v>
      </c>
      <c r="C6" s="4" t="s">
        <v>16</v>
      </c>
      <c r="D6" s="29" t="s">
        <v>17</v>
      </c>
      <c r="E6" s="4" t="s">
        <v>18</v>
      </c>
      <c r="F6" s="29" t="s">
        <v>17</v>
      </c>
      <c r="G6" s="27" t="s">
        <v>18</v>
      </c>
      <c r="H6" s="29" t="s">
        <v>17</v>
      </c>
      <c r="I6" s="29" t="s">
        <v>18</v>
      </c>
      <c r="J6" s="30" t="s">
        <v>17</v>
      </c>
      <c r="K6" s="27" t="s">
        <v>18</v>
      </c>
      <c r="L6" s="31"/>
    </row>
    <row r="7" spans="1:12" x14ac:dyDescent="0.25">
      <c r="A7" s="13"/>
      <c r="B7" s="18" t="s">
        <v>55</v>
      </c>
      <c r="D7" s="18"/>
      <c r="E7" s="42">
        <v>3100000</v>
      </c>
      <c r="F7" s="32">
        <v>3100000</v>
      </c>
      <c r="G7" s="13"/>
      <c r="H7" s="32">
        <v>95625</v>
      </c>
      <c r="I7" s="18"/>
      <c r="J7" s="18"/>
      <c r="K7" s="24"/>
    </row>
    <row r="8" spans="1:12" x14ac:dyDescent="0.25">
      <c r="A8" s="45">
        <v>42007</v>
      </c>
      <c r="B8" s="18" t="s">
        <v>46</v>
      </c>
      <c r="C8" s="31">
        <v>2</v>
      </c>
      <c r="D8" s="18"/>
      <c r="F8" s="18"/>
      <c r="G8" s="41">
        <v>3106165</v>
      </c>
      <c r="H8" s="18"/>
      <c r="I8" s="18"/>
      <c r="J8" s="32">
        <v>3106165</v>
      </c>
      <c r="K8" s="18"/>
    </row>
    <row r="9" spans="1:12" x14ac:dyDescent="0.25">
      <c r="A9" s="45">
        <v>42019</v>
      </c>
      <c r="B9" s="18" t="s">
        <v>72</v>
      </c>
      <c r="C9" s="31">
        <v>6</v>
      </c>
      <c r="D9" s="18"/>
      <c r="F9" s="18"/>
      <c r="G9" s="13"/>
      <c r="H9" s="32">
        <v>860</v>
      </c>
      <c r="I9" s="18"/>
      <c r="J9" s="18"/>
      <c r="K9" s="18"/>
    </row>
    <row r="10" spans="1:12" x14ac:dyDescent="0.25">
      <c r="A10" s="45">
        <v>42019</v>
      </c>
      <c r="B10" s="18" t="s">
        <v>75</v>
      </c>
      <c r="C10" s="31">
        <v>7</v>
      </c>
      <c r="D10" s="32">
        <v>283672</v>
      </c>
      <c r="F10" s="18"/>
      <c r="G10" s="13"/>
      <c r="H10" s="32"/>
      <c r="I10" s="18"/>
      <c r="J10" s="18"/>
      <c r="K10" s="32">
        <v>283672</v>
      </c>
    </row>
    <row r="11" spans="1:12" x14ac:dyDescent="0.25">
      <c r="A11" s="45">
        <v>42019</v>
      </c>
      <c r="B11" s="18" t="s">
        <v>75</v>
      </c>
      <c r="C11" s="31">
        <v>8</v>
      </c>
      <c r="D11" s="32">
        <v>83274</v>
      </c>
      <c r="F11" s="18"/>
      <c r="G11" s="41"/>
      <c r="H11" s="18"/>
      <c r="I11" s="18"/>
      <c r="J11" s="18"/>
      <c r="K11" s="32">
        <v>83274</v>
      </c>
    </row>
    <row r="12" spans="1:12" x14ac:dyDescent="0.25">
      <c r="A12" s="45">
        <v>42019</v>
      </c>
      <c r="B12" s="18" t="s">
        <v>81</v>
      </c>
      <c r="C12" s="31">
        <v>10</v>
      </c>
      <c r="D12" s="32">
        <v>95625</v>
      </c>
      <c r="E12" s="42"/>
      <c r="F12" s="32"/>
      <c r="G12" s="41"/>
      <c r="H12" s="32"/>
      <c r="I12" s="32">
        <v>95625</v>
      </c>
      <c r="J12" s="18"/>
      <c r="K12" s="18"/>
    </row>
    <row r="13" spans="1:12" x14ac:dyDescent="0.25">
      <c r="A13" s="45">
        <v>42019</v>
      </c>
      <c r="B13" s="18" t="s">
        <v>82</v>
      </c>
      <c r="C13" s="31">
        <v>11</v>
      </c>
      <c r="D13" s="32">
        <f>E7-D10-D11-D12-Post.sammendag!G12</f>
        <v>2633622</v>
      </c>
      <c r="F13" s="32"/>
      <c r="G13" s="13"/>
      <c r="H13" s="18"/>
      <c r="I13" s="18"/>
      <c r="J13" s="18"/>
      <c r="K13" s="32">
        <v>2633622</v>
      </c>
    </row>
    <row r="14" spans="1:12" x14ac:dyDescent="0.25">
      <c r="A14" s="13"/>
      <c r="B14" s="18"/>
      <c r="D14" s="18"/>
      <c r="F14" s="18"/>
      <c r="G14" s="13"/>
      <c r="H14" s="32"/>
      <c r="I14" s="18"/>
      <c r="J14" s="18"/>
      <c r="K14" s="18"/>
    </row>
    <row r="15" spans="1:12" x14ac:dyDescent="0.25">
      <c r="A15" s="13"/>
      <c r="B15" s="18"/>
      <c r="D15" s="18"/>
      <c r="E15" s="42"/>
      <c r="F15" s="18"/>
      <c r="G15" s="13"/>
      <c r="H15" s="18"/>
      <c r="I15" s="18"/>
      <c r="J15" s="18"/>
      <c r="K15" s="18"/>
    </row>
    <row r="16" spans="1:12" x14ac:dyDescent="0.25">
      <c r="A16" s="13"/>
      <c r="B16" s="18"/>
      <c r="D16" s="18"/>
      <c r="F16" s="18"/>
      <c r="G16" s="13"/>
      <c r="H16" s="18"/>
      <c r="I16" s="18"/>
      <c r="J16" s="18"/>
      <c r="K16" s="18"/>
    </row>
    <row r="17" spans="1:11" x14ac:dyDescent="0.25">
      <c r="A17" s="13"/>
      <c r="B17" s="18"/>
      <c r="D17" s="18"/>
      <c r="F17" s="18"/>
      <c r="G17" s="13"/>
      <c r="H17" s="18"/>
      <c r="I17" s="18"/>
      <c r="J17" s="18"/>
      <c r="K17" s="18"/>
    </row>
    <row r="18" spans="1:11" x14ac:dyDescent="0.25">
      <c r="A18" s="13"/>
      <c r="B18" s="18"/>
      <c r="D18" s="18"/>
      <c r="F18" s="18"/>
      <c r="G18" s="13"/>
      <c r="H18" s="18"/>
      <c r="I18" s="18"/>
      <c r="J18" s="18"/>
      <c r="K18" s="18"/>
    </row>
    <row r="19" spans="1:11" x14ac:dyDescent="0.25">
      <c r="A19" s="13"/>
      <c r="B19" s="18"/>
      <c r="D19" s="18"/>
      <c r="F19" s="18"/>
      <c r="G19" s="13"/>
      <c r="H19" s="18"/>
      <c r="I19" s="18"/>
      <c r="J19" s="18"/>
      <c r="K19" s="18"/>
    </row>
    <row r="20" spans="1:11" x14ac:dyDescent="0.25">
      <c r="A20" s="13"/>
      <c r="B20" s="18"/>
      <c r="D20" s="18"/>
      <c r="F20" s="18"/>
      <c r="G20" s="13"/>
      <c r="H20" s="18"/>
      <c r="I20" s="18"/>
      <c r="J20" s="18"/>
      <c r="K20" s="18"/>
    </row>
    <row r="21" spans="1:11" x14ac:dyDescent="0.25">
      <c r="A21" s="13"/>
      <c r="B21" s="18"/>
      <c r="D21" s="18"/>
      <c r="F21" s="18"/>
      <c r="G21" s="13"/>
      <c r="H21" s="18"/>
      <c r="I21" s="18"/>
      <c r="J21" s="18"/>
      <c r="K21" s="18"/>
    </row>
    <row r="22" spans="1:11" x14ac:dyDescent="0.25">
      <c r="A22" s="13"/>
      <c r="B22" s="18"/>
      <c r="D22" s="18"/>
      <c r="F22" s="18"/>
      <c r="G22" s="13"/>
      <c r="H22" s="18"/>
      <c r="I22" s="18"/>
      <c r="J22" s="18"/>
      <c r="K22" s="18"/>
    </row>
    <row r="23" spans="1:11" x14ac:dyDescent="0.25">
      <c r="A23" s="13"/>
      <c r="B23" s="18"/>
      <c r="D23" s="18"/>
      <c r="F23" s="18"/>
      <c r="G23" s="13"/>
      <c r="H23" s="18"/>
      <c r="I23" s="18"/>
      <c r="J23" s="18"/>
      <c r="K23" s="18"/>
    </row>
    <row r="24" spans="1:11" x14ac:dyDescent="0.25">
      <c r="A24" s="13"/>
      <c r="B24" s="18"/>
      <c r="D24" s="18"/>
      <c r="F24" s="18"/>
      <c r="G24" s="13"/>
      <c r="H24" s="18"/>
      <c r="I24" s="18"/>
      <c r="J24" s="18"/>
      <c r="K24" s="18"/>
    </row>
    <row r="25" spans="1:11" x14ac:dyDescent="0.25">
      <c r="A25" s="13"/>
      <c r="B25" s="18"/>
      <c r="D25" s="18"/>
      <c r="F25" s="18"/>
      <c r="G25" s="13"/>
      <c r="H25" s="18"/>
      <c r="I25" s="18"/>
      <c r="J25" s="18"/>
      <c r="K25" s="18"/>
    </row>
    <row r="26" spans="1:11" x14ac:dyDescent="0.25">
      <c r="A26" s="13"/>
      <c r="B26" s="18"/>
      <c r="D26" s="18"/>
      <c r="F26" s="18"/>
      <c r="G26" s="13"/>
      <c r="H26" s="18"/>
      <c r="I26" s="18"/>
      <c r="J26" s="18"/>
      <c r="K26" s="18"/>
    </row>
    <row r="27" spans="1:11" x14ac:dyDescent="0.25">
      <c r="A27" s="13"/>
      <c r="B27" s="18"/>
      <c r="D27" s="18"/>
      <c r="F27" s="18"/>
      <c r="G27" s="13"/>
      <c r="H27" s="18"/>
      <c r="I27" s="18"/>
      <c r="J27" s="18"/>
      <c r="K27" s="18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"/>
  <sheetViews>
    <sheetView workbookViewId="0">
      <selection activeCell="H7" sqref="H7"/>
    </sheetView>
  </sheetViews>
  <sheetFormatPr baseColWidth="10" defaultRowHeight="15" x14ac:dyDescent="0.25"/>
  <sheetData>
    <row r="1" spans="1:12" ht="18.75" x14ac:dyDescent="0.3">
      <c r="A1" s="1" t="s">
        <v>12</v>
      </c>
      <c r="B1" s="1"/>
      <c r="C1" s="1"/>
      <c r="D1" s="1">
        <v>6</v>
      </c>
      <c r="E1" s="1"/>
      <c r="F1" s="1"/>
      <c r="G1" s="1"/>
      <c r="H1" s="1"/>
      <c r="I1" s="1" t="s">
        <v>13</v>
      </c>
      <c r="J1" s="1"/>
      <c r="K1" s="1"/>
    </row>
    <row r="2" spans="1:12" ht="15.75" x14ac:dyDescent="0.25">
      <c r="A2" s="6" t="s">
        <v>14</v>
      </c>
      <c r="B2" s="6" t="s">
        <v>36</v>
      </c>
      <c r="C2" s="6"/>
      <c r="D2" s="6"/>
      <c r="E2" s="6"/>
      <c r="F2" s="6"/>
      <c r="G2" s="6"/>
      <c r="H2" s="6"/>
      <c r="I2" s="6" t="s">
        <v>15</v>
      </c>
      <c r="J2" s="6" t="s">
        <v>37</v>
      </c>
      <c r="K2" s="6"/>
    </row>
    <row r="3" spans="1:12" ht="15.75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</row>
    <row r="4" spans="1:12" ht="15.75" x14ac:dyDescent="0.25">
      <c r="A4" s="23"/>
      <c r="B4" s="25"/>
      <c r="C4" s="19"/>
      <c r="D4" s="20" t="s">
        <v>19</v>
      </c>
      <c r="E4" s="21"/>
      <c r="F4" s="21"/>
      <c r="G4" s="22"/>
      <c r="H4" s="19"/>
      <c r="I4" s="23"/>
      <c r="J4" s="19"/>
      <c r="K4" s="23"/>
    </row>
    <row r="5" spans="1:12" x14ac:dyDescent="0.25">
      <c r="A5" s="11"/>
      <c r="B5" s="26"/>
      <c r="C5" s="2"/>
      <c r="D5" s="14" t="s">
        <v>20</v>
      </c>
      <c r="E5" s="15"/>
      <c r="F5" s="16" t="s">
        <v>21</v>
      </c>
      <c r="G5" s="17"/>
      <c r="H5" s="10" t="s">
        <v>22</v>
      </c>
      <c r="I5" s="12"/>
      <c r="J5" s="9" t="s">
        <v>23</v>
      </c>
      <c r="K5" s="12"/>
    </row>
    <row r="6" spans="1:12" x14ac:dyDescent="0.25">
      <c r="A6" s="27" t="s">
        <v>1</v>
      </c>
      <c r="B6" s="28" t="s">
        <v>2</v>
      </c>
      <c r="C6" s="4" t="s">
        <v>16</v>
      </c>
      <c r="D6" s="29" t="s">
        <v>17</v>
      </c>
      <c r="E6" s="4" t="s">
        <v>18</v>
      </c>
      <c r="F6" s="29" t="s">
        <v>17</v>
      </c>
      <c r="G6" s="27" t="s">
        <v>18</v>
      </c>
      <c r="H6" s="29" t="s">
        <v>17</v>
      </c>
      <c r="I6" s="29" t="s">
        <v>18</v>
      </c>
      <c r="J6" s="30" t="s">
        <v>17</v>
      </c>
      <c r="K6" s="27" t="s">
        <v>18</v>
      </c>
      <c r="L6" s="31"/>
    </row>
    <row r="7" spans="1:12" x14ac:dyDescent="0.25">
      <c r="A7" s="13"/>
      <c r="B7" s="18"/>
      <c r="D7" s="18"/>
      <c r="E7" s="42">
        <v>16700000</v>
      </c>
      <c r="F7" s="32">
        <v>16700000</v>
      </c>
      <c r="G7" s="13"/>
      <c r="H7" s="32">
        <v>73530</v>
      </c>
      <c r="I7" s="18"/>
      <c r="J7" s="18"/>
      <c r="K7" s="24"/>
    </row>
    <row r="8" spans="1:12" x14ac:dyDescent="0.25">
      <c r="A8" s="13"/>
      <c r="B8" s="18"/>
      <c r="D8" s="18"/>
      <c r="F8" s="18"/>
      <c r="G8" s="13"/>
      <c r="H8" s="18"/>
      <c r="I8" s="18"/>
      <c r="J8" s="18"/>
      <c r="K8" s="18"/>
    </row>
    <row r="9" spans="1:12" x14ac:dyDescent="0.25">
      <c r="A9" s="13"/>
      <c r="B9" s="18"/>
      <c r="D9" s="18"/>
      <c r="F9" s="18"/>
      <c r="G9" s="13"/>
      <c r="H9" s="18"/>
      <c r="I9" s="18"/>
      <c r="J9" s="18"/>
      <c r="K9" s="18"/>
    </row>
    <row r="10" spans="1:12" x14ac:dyDescent="0.25">
      <c r="A10" s="13"/>
      <c r="B10" s="18"/>
      <c r="D10" s="18"/>
      <c r="F10" s="18"/>
      <c r="G10" s="13"/>
      <c r="H10" s="18"/>
      <c r="I10" s="18"/>
      <c r="J10" s="18"/>
      <c r="K10" s="18"/>
    </row>
    <row r="11" spans="1:12" x14ac:dyDescent="0.25">
      <c r="A11" s="13"/>
      <c r="B11" s="18"/>
      <c r="D11" s="18"/>
      <c r="F11" s="18"/>
      <c r="G11" s="13"/>
      <c r="H11" s="18"/>
      <c r="I11" s="18"/>
      <c r="J11" s="18"/>
      <c r="K11" s="18"/>
    </row>
    <row r="12" spans="1:12" x14ac:dyDescent="0.25">
      <c r="A12" s="13"/>
      <c r="B12" s="18"/>
      <c r="D12" s="18"/>
      <c r="F12" s="18"/>
      <c r="G12" s="13"/>
      <c r="H12" s="18"/>
      <c r="I12" s="18"/>
      <c r="J12" s="18"/>
      <c r="K12" s="18"/>
    </row>
    <row r="13" spans="1:12" x14ac:dyDescent="0.25">
      <c r="A13" s="13"/>
      <c r="B13" s="18"/>
      <c r="D13" s="18"/>
      <c r="F13" s="18"/>
      <c r="G13" s="13"/>
      <c r="H13" s="18"/>
      <c r="I13" s="18"/>
      <c r="J13" s="18"/>
      <c r="K13" s="18"/>
    </row>
    <row r="14" spans="1:12" x14ac:dyDescent="0.25">
      <c r="A14" s="13"/>
      <c r="B14" s="18"/>
      <c r="D14" s="18"/>
      <c r="F14" s="18"/>
      <c r="G14" s="13"/>
      <c r="H14" s="18"/>
      <c r="I14" s="18"/>
      <c r="J14" s="18"/>
      <c r="K14" s="18"/>
    </row>
    <row r="15" spans="1:12" x14ac:dyDescent="0.25">
      <c r="A15" s="13"/>
      <c r="B15" s="18"/>
      <c r="D15" s="18"/>
      <c r="F15" s="18"/>
      <c r="G15" s="13"/>
      <c r="H15" s="18"/>
      <c r="I15" s="18"/>
      <c r="J15" s="18"/>
      <c r="K15" s="18"/>
    </row>
    <row r="16" spans="1:12" x14ac:dyDescent="0.25">
      <c r="A16" s="13"/>
      <c r="B16" s="18"/>
      <c r="D16" s="18"/>
      <c r="F16" s="18"/>
      <c r="G16" s="13"/>
      <c r="H16" s="18"/>
      <c r="I16" s="18"/>
      <c r="J16" s="18"/>
      <c r="K16" s="18"/>
    </row>
    <row r="17" spans="1:11" x14ac:dyDescent="0.25">
      <c r="A17" s="13"/>
      <c r="B17" s="18"/>
      <c r="D17" s="18"/>
      <c r="F17" s="18"/>
      <c r="G17" s="13"/>
      <c r="H17" s="18"/>
      <c r="I17" s="18"/>
      <c r="J17" s="18"/>
      <c r="K17" s="18"/>
    </row>
    <row r="18" spans="1:11" x14ac:dyDescent="0.25">
      <c r="A18" s="13"/>
      <c r="B18" s="18"/>
      <c r="D18" s="18"/>
      <c r="F18" s="18"/>
      <c r="G18" s="13"/>
      <c r="H18" s="18"/>
      <c r="I18" s="18"/>
      <c r="J18" s="18"/>
      <c r="K18" s="18"/>
    </row>
    <row r="19" spans="1:11" x14ac:dyDescent="0.25">
      <c r="A19" s="13"/>
      <c r="B19" s="18"/>
      <c r="D19" s="18"/>
      <c r="F19" s="18"/>
      <c r="G19" s="13"/>
      <c r="H19" s="18"/>
      <c r="I19" s="18"/>
      <c r="J19" s="18"/>
      <c r="K19" s="18"/>
    </row>
    <row r="20" spans="1:11" x14ac:dyDescent="0.25">
      <c r="A20" s="13"/>
      <c r="B20" s="18"/>
      <c r="D20" s="18"/>
      <c r="F20" s="18"/>
      <c r="G20" s="13"/>
      <c r="H20" s="18"/>
      <c r="I20" s="18"/>
      <c r="J20" s="18"/>
      <c r="K20" s="18"/>
    </row>
    <row r="21" spans="1:11" x14ac:dyDescent="0.25">
      <c r="A21" s="13"/>
      <c r="B21" s="18"/>
      <c r="D21" s="18"/>
      <c r="F21" s="18"/>
      <c r="G21" s="13"/>
      <c r="H21" s="18"/>
      <c r="I21" s="18"/>
      <c r="J21" s="18"/>
      <c r="K21" s="18"/>
    </row>
    <row r="22" spans="1:11" x14ac:dyDescent="0.25">
      <c r="A22" s="13"/>
      <c r="B22" s="18"/>
      <c r="D22" s="18"/>
      <c r="F22" s="18"/>
      <c r="G22" s="13"/>
      <c r="H22" s="18"/>
      <c r="I22" s="18"/>
      <c r="J22" s="18"/>
      <c r="K22" s="18"/>
    </row>
    <row r="23" spans="1:11" x14ac:dyDescent="0.25">
      <c r="A23" s="13"/>
      <c r="B23" s="18"/>
      <c r="D23" s="18"/>
      <c r="F23" s="18"/>
      <c r="G23" s="13"/>
      <c r="H23" s="18"/>
      <c r="I23" s="18"/>
      <c r="J23" s="18"/>
      <c r="K23" s="18"/>
    </row>
    <row r="24" spans="1:11" x14ac:dyDescent="0.25">
      <c r="A24" s="13"/>
      <c r="B24" s="18"/>
      <c r="D24" s="18"/>
      <c r="F24" s="18"/>
      <c r="G24" s="13"/>
      <c r="H24" s="18"/>
      <c r="I24" s="18"/>
      <c r="J24" s="18"/>
      <c r="K24" s="18"/>
    </row>
    <row r="25" spans="1:11" x14ac:dyDescent="0.25">
      <c r="A25" s="13"/>
      <c r="B25" s="18"/>
      <c r="D25" s="18"/>
      <c r="F25" s="18"/>
      <c r="G25" s="13"/>
      <c r="H25" s="18"/>
      <c r="I25" s="18"/>
      <c r="J25" s="18"/>
      <c r="K25" s="18"/>
    </row>
    <row r="26" spans="1:11" x14ac:dyDescent="0.25">
      <c r="A26" s="13"/>
      <c r="B26" s="18"/>
      <c r="D26" s="18"/>
      <c r="F26" s="18"/>
      <c r="G26" s="13"/>
      <c r="H26" s="18"/>
      <c r="I26" s="18"/>
      <c r="J26" s="18"/>
      <c r="K26" s="18"/>
    </row>
    <row r="27" spans="1:11" x14ac:dyDescent="0.25">
      <c r="A27" s="13"/>
      <c r="B27" s="18"/>
      <c r="D27" s="18"/>
      <c r="F27" s="18"/>
      <c r="G27" s="13"/>
      <c r="H27" s="18"/>
      <c r="I27" s="18"/>
      <c r="J27" s="18"/>
      <c r="K27" s="18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"/>
  <sheetViews>
    <sheetView workbookViewId="0">
      <selection activeCell="K1" sqref="A1:K25"/>
    </sheetView>
  </sheetViews>
  <sheetFormatPr baseColWidth="10" defaultRowHeight="15" x14ac:dyDescent="0.25"/>
  <sheetData>
    <row r="1" spans="1:12" ht="18.75" x14ac:dyDescent="0.3">
      <c r="A1" s="1" t="s">
        <v>12</v>
      </c>
      <c r="B1" s="1"/>
      <c r="C1" s="1"/>
      <c r="D1" s="1">
        <v>7</v>
      </c>
      <c r="E1" s="1"/>
      <c r="F1" s="1"/>
      <c r="G1" s="1"/>
      <c r="H1" s="1"/>
      <c r="I1" s="1" t="s">
        <v>13</v>
      </c>
      <c r="J1" s="1"/>
      <c r="K1" s="1"/>
    </row>
    <row r="2" spans="1:12" ht="15.75" x14ac:dyDescent="0.25">
      <c r="A2" s="6" t="s">
        <v>14</v>
      </c>
      <c r="B2" s="6" t="s">
        <v>38</v>
      </c>
      <c r="C2" s="6"/>
      <c r="D2" s="6"/>
      <c r="E2" s="6"/>
      <c r="F2" s="6"/>
      <c r="G2" s="6"/>
      <c r="H2" s="6"/>
      <c r="I2" s="6" t="s">
        <v>15</v>
      </c>
      <c r="J2" s="6" t="s">
        <v>39</v>
      </c>
      <c r="K2" s="6"/>
    </row>
    <row r="3" spans="1:12" ht="15.75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</row>
    <row r="4" spans="1:12" ht="15.75" x14ac:dyDescent="0.25">
      <c r="A4" s="23"/>
      <c r="B4" s="25"/>
      <c r="C4" s="19"/>
      <c r="D4" s="20" t="s">
        <v>19</v>
      </c>
      <c r="E4" s="21"/>
      <c r="F4" s="21"/>
      <c r="G4" s="22"/>
      <c r="H4" s="19"/>
      <c r="I4" s="23"/>
      <c r="J4" s="19"/>
      <c r="K4" s="23"/>
    </row>
    <row r="5" spans="1:12" x14ac:dyDescent="0.25">
      <c r="A5" s="11"/>
      <c r="B5" s="26"/>
      <c r="C5" s="2"/>
      <c r="D5" s="14" t="s">
        <v>20</v>
      </c>
      <c r="E5" s="15"/>
      <c r="F5" s="16" t="s">
        <v>21</v>
      </c>
      <c r="G5" s="17"/>
      <c r="H5" s="10" t="s">
        <v>22</v>
      </c>
      <c r="I5" s="12"/>
      <c r="J5" s="9" t="s">
        <v>23</v>
      </c>
      <c r="K5" s="12"/>
    </row>
    <row r="6" spans="1:12" x14ac:dyDescent="0.25">
      <c r="A6" s="27" t="s">
        <v>1</v>
      </c>
      <c r="B6" s="28" t="s">
        <v>2</v>
      </c>
      <c r="C6" s="4" t="s">
        <v>16</v>
      </c>
      <c r="D6" s="29" t="s">
        <v>17</v>
      </c>
      <c r="E6" s="4" t="s">
        <v>18</v>
      </c>
      <c r="F6" s="29" t="s">
        <v>17</v>
      </c>
      <c r="G6" s="27" t="s">
        <v>18</v>
      </c>
      <c r="H6" s="29" t="s">
        <v>17</v>
      </c>
      <c r="I6" s="29" t="s">
        <v>18</v>
      </c>
      <c r="J6" s="30" t="s">
        <v>17</v>
      </c>
      <c r="K6" s="27" t="s">
        <v>18</v>
      </c>
      <c r="L6" s="31"/>
    </row>
    <row r="7" spans="1:12" x14ac:dyDescent="0.25">
      <c r="A7" s="13"/>
      <c r="B7" s="18"/>
      <c r="D7" s="18"/>
      <c r="E7" s="42">
        <v>1325000</v>
      </c>
      <c r="F7" s="32">
        <v>1325000</v>
      </c>
      <c r="G7" s="13"/>
      <c r="H7" s="32">
        <v>48000</v>
      </c>
      <c r="I7" s="18"/>
      <c r="J7" s="18"/>
      <c r="K7" s="24"/>
    </row>
    <row r="8" spans="1:12" x14ac:dyDescent="0.25">
      <c r="A8" s="13"/>
      <c r="B8" s="18"/>
      <c r="D8" s="18"/>
      <c r="F8" s="18"/>
      <c r="G8" s="13"/>
      <c r="H8" s="18"/>
      <c r="I8" s="18"/>
      <c r="J8" s="18"/>
      <c r="K8" s="18"/>
    </row>
    <row r="9" spans="1:12" x14ac:dyDescent="0.25">
      <c r="A9" s="13"/>
      <c r="B9" s="18"/>
      <c r="D9" s="18"/>
      <c r="F9" s="18"/>
      <c r="G9" s="13"/>
      <c r="H9" s="18"/>
      <c r="I9" s="18"/>
      <c r="J9" s="18"/>
      <c r="K9" s="18"/>
    </row>
    <row r="10" spans="1:12" x14ac:dyDescent="0.25">
      <c r="A10" s="13"/>
      <c r="B10" s="18"/>
      <c r="D10" s="18"/>
      <c r="F10" s="18"/>
      <c r="G10" s="13"/>
      <c r="H10" s="18"/>
      <c r="I10" s="18"/>
      <c r="J10" s="18"/>
      <c r="K10" s="18"/>
    </row>
    <row r="11" spans="1:12" x14ac:dyDescent="0.25">
      <c r="A11" s="13"/>
      <c r="B11" s="18"/>
      <c r="D11" s="18"/>
      <c r="F11" s="18"/>
      <c r="G11" s="13"/>
      <c r="H11" s="18"/>
      <c r="I11" s="18"/>
      <c r="J11" s="18"/>
      <c r="K11" s="18"/>
    </row>
    <row r="12" spans="1:12" x14ac:dyDescent="0.25">
      <c r="A12" s="13"/>
      <c r="B12" s="18"/>
      <c r="D12" s="18"/>
      <c r="F12" s="18"/>
      <c r="G12" s="13"/>
      <c r="H12" s="18"/>
      <c r="I12" s="18"/>
      <c r="J12" s="18"/>
      <c r="K12" s="18"/>
    </row>
    <row r="13" spans="1:12" x14ac:dyDescent="0.25">
      <c r="A13" s="13"/>
      <c r="B13" s="18"/>
      <c r="D13" s="18"/>
      <c r="F13" s="18"/>
      <c r="G13" s="13"/>
      <c r="H13" s="18"/>
      <c r="I13" s="18"/>
      <c r="J13" s="18"/>
      <c r="K13" s="18"/>
    </row>
    <row r="14" spans="1:12" x14ac:dyDescent="0.25">
      <c r="A14" s="13"/>
      <c r="B14" s="18"/>
      <c r="D14" s="18"/>
      <c r="F14" s="18"/>
      <c r="G14" s="13"/>
      <c r="H14" s="18"/>
      <c r="I14" s="18"/>
      <c r="J14" s="18"/>
      <c r="K14" s="18"/>
    </row>
    <row r="15" spans="1:12" x14ac:dyDescent="0.25">
      <c r="A15" s="13"/>
      <c r="B15" s="18"/>
      <c r="D15" s="18"/>
      <c r="F15" s="18"/>
      <c r="G15" s="13"/>
      <c r="H15" s="18"/>
      <c r="I15" s="18"/>
      <c r="J15" s="18"/>
      <c r="K15" s="18"/>
    </row>
    <row r="16" spans="1:12" x14ac:dyDescent="0.25">
      <c r="A16" s="13"/>
      <c r="B16" s="18"/>
      <c r="D16" s="18"/>
      <c r="F16" s="18"/>
      <c r="G16" s="13"/>
      <c r="H16" s="18"/>
      <c r="I16" s="18"/>
      <c r="J16" s="18"/>
      <c r="K16" s="18"/>
    </row>
    <row r="17" spans="1:11" x14ac:dyDescent="0.25">
      <c r="A17" s="13"/>
      <c r="B17" s="18"/>
      <c r="D17" s="18"/>
      <c r="F17" s="18"/>
      <c r="G17" s="13"/>
      <c r="H17" s="18"/>
      <c r="I17" s="18"/>
      <c r="J17" s="18"/>
      <c r="K17" s="18"/>
    </row>
    <row r="18" spans="1:11" x14ac:dyDescent="0.25">
      <c r="A18" s="13"/>
      <c r="B18" s="18"/>
      <c r="D18" s="18"/>
      <c r="F18" s="18"/>
      <c r="G18" s="13"/>
      <c r="H18" s="18"/>
      <c r="I18" s="18"/>
      <c r="J18" s="18"/>
      <c r="K18" s="18"/>
    </row>
    <row r="19" spans="1:11" x14ac:dyDescent="0.25">
      <c r="A19" s="13"/>
      <c r="B19" s="18"/>
      <c r="D19" s="18"/>
      <c r="F19" s="18"/>
      <c r="G19" s="13"/>
      <c r="H19" s="18"/>
      <c r="I19" s="18"/>
      <c r="J19" s="18"/>
      <c r="K19" s="18"/>
    </row>
    <row r="20" spans="1:11" x14ac:dyDescent="0.25">
      <c r="A20" s="13"/>
      <c r="B20" s="18"/>
      <c r="D20" s="18"/>
      <c r="F20" s="18"/>
      <c r="G20" s="13"/>
      <c r="H20" s="18"/>
      <c r="I20" s="18"/>
      <c r="J20" s="18"/>
      <c r="K20" s="18"/>
    </row>
    <row r="21" spans="1:11" x14ac:dyDescent="0.25">
      <c r="A21" s="13"/>
      <c r="B21" s="18"/>
      <c r="D21" s="18"/>
      <c r="F21" s="18"/>
      <c r="G21" s="13"/>
      <c r="H21" s="18"/>
      <c r="I21" s="18"/>
      <c r="J21" s="18"/>
      <c r="K21" s="18"/>
    </row>
    <row r="22" spans="1:11" x14ac:dyDescent="0.25">
      <c r="A22" s="13"/>
      <c r="B22" s="18"/>
      <c r="D22" s="18"/>
      <c r="F22" s="18"/>
      <c r="G22" s="13"/>
      <c r="H22" s="18"/>
      <c r="I22" s="18"/>
      <c r="J22" s="18"/>
      <c r="K22" s="18"/>
    </row>
    <row r="23" spans="1:11" x14ac:dyDescent="0.25">
      <c r="A23" s="13"/>
      <c r="B23" s="18"/>
      <c r="D23" s="18"/>
      <c r="F23" s="18"/>
      <c r="G23" s="13"/>
      <c r="H23" s="18"/>
      <c r="I23" s="18"/>
      <c r="J23" s="18"/>
      <c r="K23" s="18"/>
    </row>
    <row r="24" spans="1:11" x14ac:dyDescent="0.25">
      <c r="A24" s="13"/>
      <c r="B24" s="18"/>
      <c r="D24" s="18"/>
      <c r="F24" s="18"/>
      <c r="G24" s="13"/>
      <c r="H24" s="18"/>
      <c r="I24" s="18"/>
      <c r="J24" s="18"/>
      <c r="K24" s="18"/>
    </row>
    <row r="25" spans="1:11" x14ac:dyDescent="0.25">
      <c r="A25" s="13"/>
      <c r="B25" s="18"/>
      <c r="D25" s="18"/>
      <c r="F25" s="18"/>
      <c r="G25" s="13"/>
      <c r="H25" s="18"/>
      <c r="I25" s="18"/>
      <c r="J25" s="18"/>
      <c r="K25" s="18"/>
    </row>
    <row r="26" spans="1:11" x14ac:dyDescent="0.25">
      <c r="A26" s="13"/>
      <c r="B26" s="18"/>
      <c r="D26" s="18"/>
      <c r="F26" s="18"/>
      <c r="G26" s="13"/>
      <c r="H26" s="18"/>
      <c r="I26" s="18"/>
      <c r="J26" s="18"/>
      <c r="K26" s="18"/>
    </row>
    <row r="27" spans="1:11" x14ac:dyDescent="0.25">
      <c r="A27" s="13"/>
      <c r="B27" s="18"/>
      <c r="D27" s="18"/>
      <c r="F27" s="18"/>
      <c r="G27" s="13"/>
      <c r="H27" s="18"/>
      <c r="I27" s="18"/>
      <c r="J27" s="18"/>
      <c r="K27" s="18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workbookViewId="0">
      <selection activeCell="I8" sqref="I8"/>
    </sheetView>
  </sheetViews>
  <sheetFormatPr baseColWidth="10" defaultRowHeight="15" x14ac:dyDescent="0.25"/>
  <cols>
    <col min="2" max="2" width="22.5703125" customWidth="1"/>
    <col min="3" max="3" width="11.42578125" style="31"/>
  </cols>
  <sheetData>
    <row r="1" spans="1:11" ht="18.75" x14ac:dyDescent="0.3">
      <c r="A1" s="1" t="s">
        <v>12</v>
      </c>
      <c r="B1" s="1"/>
      <c r="C1" s="50"/>
      <c r="D1" s="1">
        <v>8</v>
      </c>
      <c r="E1" s="1"/>
      <c r="F1" s="1"/>
      <c r="G1" s="1"/>
      <c r="H1" s="1"/>
      <c r="I1" s="1" t="s">
        <v>13</v>
      </c>
      <c r="J1" s="1"/>
      <c r="K1" s="1"/>
    </row>
    <row r="2" spans="1:11" ht="15.75" x14ac:dyDescent="0.25">
      <c r="A2" s="6" t="s">
        <v>14</v>
      </c>
      <c r="B2" s="6"/>
      <c r="C2" s="51"/>
      <c r="D2" s="6"/>
      <c r="E2" s="6"/>
      <c r="F2" s="6"/>
      <c r="G2" s="6"/>
      <c r="H2" s="6"/>
      <c r="I2" s="6" t="s">
        <v>15</v>
      </c>
      <c r="J2" s="6"/>
      <c r="K2" s="6"/>
    </row>
    <row r="3" spans="1:11" ht="15.75" x14ac:dyDescent="0.25">
      <c r="A3" s="6"/>
      <c r="B3" s="6"/>
      <c r="C3" s="51"/>
      <c r="D3" s="6"/>
      <c r="E3" s="6"/>
      <c r="F3" s="6"/>
      <c r="G3" s="6"/>
      <c r="H3" s="6"/>
      <c r="I3" s="6"/>
      <c r="J3" s="6"/>
      <c r="K3" s="6"/>
    </row>
    <row r="4" spans="1:11" ht="15.75" x14ac:dyDescent="0.25">
      <c r="A4" s="23"/>
      <c r="B4" s="25"/>
      <c r="C4" s="52"/>
      <c r="D4" s="20" t="s">
        <v>19</v>
      </c>
      <c r="E4" s="21"/>
      <c r="F4" s="21"/>
      <c r="G4" s="22"/>
      <c r="H4" s="19"/>
      <c r="I4" s="23"/>
      <c r="J4" s="19"/>
      <c r="K4" s="23"/>
    </row>
    <row r="5" spans="1:11" x14ac:dyDescent="0.25">
      <c r="A5" s="11"/>
      <c r="B5" s="26"/>
      <c r="C5" s="3"/>
      <c r="D5" s="14" t="s">
        <v>20</v>
      </c>
      <c r="E5" s="15"/>
      <c r="F5" s="16" t="s">
        <v>21</v>
      </c>
      <c r="G5" s="17"/>
      <c r="H5" s="10" t="s">
        <v>22</v>
      </c>
      <c r="I5" s="12"/>
      <c r="J5" s="9" t="s">
        <v>23</v>
      </c>
      <c r="K5" s="12"/>
    </row>
    <row r="6" spans="1:11" x14ac:dyDescent="0.25">
      <c r="A6" s="27" t="s">
        <v>1</v>
      </c>
      <c r="B6" s="28" t="s">
        <v>2</v>
      </c>
      <c r="C6" s="4" t="s">
        <v>16</v>
      </c>
      <c r="D6" s="29" t="s">
        <v>17</v>
      </c>
      <c r="E6" s="4" t="s">
        <v>18</v>
      </c>
      <c r="F6" s="29" t="s">
        <v>17</v>
      </c>
      <c r="G6" s="27" t="s">
        <v>18</v>
      </c>
      <c r="H6" s="29" t="s">
        <v>17</v>
      </c>
      <c r="I6" s="29" t="s">
        <v>18</v>
      </c>
      <c r="J6" s="30" t="s">
        <v>17</v>
      </c>
      <c r="K6" s="27" t="s">
        <v>18</v>
      </c>
    </row>
    <row r="7" spans="1:11" x14ac:dyDescent="0.25">
      <c r="A7" s="45">
        <v>42011</v>
      </c>
      <c r="B7" s="18" t="s">
        <v>65</v>
      </c>
      <c r="C7" s="31">
        <v>4</v>
      </c>
      <c r="D7" s="18"/>
      <c r="E7" s="42"/>
      <c r="F7" s="32"/>
      <c r="G7" s="13"/>
      <c r="H7" s="32">
        <v>172</v>
      </c>
      <c r="I7" s="18"/>
      <c r="J7" s="18"/>
      <c r="K7" s="24"/>
    </row>
    <row r="8" spans="1:11" x14ac:dyDescent="0.25">
      <c r="A8" s="45">
        <v>42013</v>
      </c>
      <c r="B8" s="18" t="s">
        <v>69</v>
      </c>
      <c r="C8" s="31">
        <v>5</v>
      </c>
      <c r="D8" s="18"/>
      <c r="F8" s="18"/>
      <c r="G8" s="13"/>
      <c r="H8" s="32">
        <v>11700</v>
      </c>
      <c r="I8" s="18"/>
      <c r="J8" s="18"/>
      <c r="K8" s="18"/>
    </row>
    <row r="9" spans="1:11" x14ac:dyDescent="0.25">
      <c r="A9" s="13"/>
      <c r="B9" s="18"/>
      <c r="D9" s="18"/>
      <c r="F9" s="18"/>
      <c r="G9" s="13"/>
      <c r="H9" s="18"/>
      <c r="I9" s="18"/>
      <c r="J9" s="18"/>
      <c r="K9" s="18"/>
    </row>
    <row r="10" spans="1:11" x14ac:dyDescent="0.25">
      <c r="A10" s="13"/>
      <c r="B10" s="18"/>
      <c r="D10" s="18"/>
      <c r="F10" s="18"/>
      <c r="G10" s="13"/>
      <c r="H10" s="18"/>
      <c r="I10" s="18"/>
      <c r="J10" s="18"/>
      <c r="K10" s="18"/>
    </row>
    <row r="11" spans="1:11" x14ac:dyDescent="0.25">
      <c r="A11" s="13"/>
      <c r="B11" s="18"/>
      <c r="D11" s="18"/>
      <c r="F11" s="18"/>
      <c r="G11" s="13"/>
      <c r="H11" s="18"/>
      <c r="I11" s="18"/>
      <c r="J11" s="18"/>
      <c r="K11" s="18"/>
    </row>
    <row r="12" spans="1:11" x14ac:dyDescent="0.25">
      <c r="A12" s="13"/>
      <c r="B12" s="18"/>
      <c r="D12" s="18"/>
      <c r="F12" s="18"/>
      <c r="G12" s="13"/>
      <c r="H12" s="18"/>
      <c r="I12" s="18"/>
      <c r="J12" s="18"/>
      <c r="K12" s="18"/>
    </row>
    <row r="13" spans="1:11" x14ac:dyDescent="0.25">
      <c r="A13" s="13"/>
      <c r="B13" s="18"/>
      <c r="D13" s="18"/>
      <c r="F13" s="18"/>
      <c r="G13" s="13"/>
      <c r="H13" s="18"/>
      <c r="I13" s="18"/>
      <c r="J13" s="18"/>
      <c r="K13" s="18"/>
    </row>
    <row r="14" spans="1:11" x14ac:dyDescent="0.25">
      <c r="A14" s="13"/>
      <c r="B14" s="18"/>
      <c r="D14" s="18"/>
      <c r="F14" s="18"/>
      <c r="G14" s="13"/>
      <c r="H14" s="18"/>
      <c r="I14" s="18"/>
      <c r="J14" s="18"/>
      <c r="K14" s="18"/>
    </row>
    <row r="15" spans="1:11" x14ac:dyDescent="0.25">
      <c r="A15" s="13"/>
      <c r="B15" s="18"/>
      <c r="D15" s="18"/>
      <c r="F15" s="18"/>
      <c r="G15" s="13"/>
      <c r="H15" s="18"/>
      <c r="I15" s="18"/>
      <c r="J15" s="18"/>
      <c r="K15" s="18"/>
    </row>
    <row r="16" spans="1:11" x14ac:dyDescent="0.25">
      <c r="A16" s="13"/>
      <c r="B16" s="18"/>
      <c r="D16" s="18"/>
      <c r="F16" s="18"/>
      <c r="G16" s="13"/>
      <c r="H16" s="18"/>
      <c r="I16" s="18"/>
      <c r="J16" s="18"/>
      <c r="K16" s="18"/>
    </row>
    <row r="17" spans="1:11" x14ac:dyDescent="0.25">
      <c r="A17" s="13"/>
      <c r="B17" s="18"/>
      <c r="D17" s="18"/>
      <c r="F17" s="18"/>
      <c r="G17" s="13"/>
      <c r="H17" s="18"/>
      <c r="I17" s="18"/>
      <c r="J17" s="18"/>
      <c r="K17" s="18"/>
    </row>
    <row r="18" spans="1:11" x14ac:dyDescent="0.25">
      <c r="A18" s="13"/>
      <c r="B18" s="18"/>
      <c r="D18" s="18"/>
      <c r="F18" s="18"/>
      <c r="G18" s="13"/>
      <c r="H18" s="18"/>
      <c r="I18" s="18"/>
      <c r="J18" s="18"/>
      <c r="K18" s="18"/>
    </row>
    <row r="19" spans="1:11" x14ac:dyDescent="0.25">
      <c r="A19" s="13"/>
      <c r="B19" s="18"/>
      <c r="D19" s="18"/>
      <c r="F19" s="18"/>
      <c r="G19" s="13"/>
      <c r="H19" s="18"/>
      <c r="I19" s="18"/>
      <c r="J19" s="18"/>
      <c r="K19" s="18"/>
    </row>
    <row r="20" spans="1:11" x14ac:dyDescent="0.25">
      <c r="A20" s="13"/>
      <c r="B20" s="18"/>
      <c r="D20" s="18"/>
      <c r="F20" s="18"/>
      <c r="G20" s="13"/>
      <c r="H20" s="18"/>
      <c r="I20" s="18"/>
      <c r="J20" s="18"/>
      <c r="K20" s="18"/>
    </row>
    <row r="21" spans="1:11" x14ac:dyDescent="0.25">
      <c r="A21" s="13"/>
      <c r="B21" s="18"/>
      <c r="D21" s="18"/>
      <c r="F21" s="18"/>
      <c r="G21" s="13"/>
      <c r="H21" s="18"/>
      <c r="I21" s="18"/>
      <c r="J21" s="18"/>
      <c r="K21" s="18"/>
    </row>
    <row r="22" spans="1:11" x14ac:dyDescent="0.25">
      <c r="A22" s="13"/>
      <c r="B22" s="18"/>
      <c r="D22" s="18"/>
      <c r="F22" s="18"/>
      <c r="G22" s="13"/>
      <c r="H22" s="18"/>
      <c r="I22" s="18"/>
      <c r="J22" s="18"/>
      <c r="K22" s="18"/>
    </row>
    <row r="23" spans="1:11" x14ac:dyDescent="0.25">
      <c r="A23" s="13"/>
      <c r="B23" s="18"/>
      <c r="D23" s="18"/>
      <c r="F23" s="18"/>
      <c r="G23" s="13"/>
      <c r="H23" s="18"/>
      <c r="I23" s="18"/>
      <c r="J23" s="18"/>
      <c r="K23" s="18"/>
    </row>
    <row r="24" spans="1:11" x14ac:dyDescent="0.25">
      <c r="A24" s="13"/>
      <c r="B24" s="18"/>
      <c r="D24" s="18"/>
      <c r="F24" s="18"/>
      <c r="G24" s="13"/>
      <c r="H24" s="18"/>
      <c r="I24" s="18"/>
      <c r="J24" s="18"/>
      <c r="K24" s="18"/>
    </row>
    <row r="25" spans="1:11" x14ac:dyDescent="0.25">
      <c r="A25" s="13"/>
      <c r="B25" s="18"/>
      <c r="D25" s="18"/>
      <c r="F25" s="18"/>
      <c r="G25" s="13"/>
      <c r="H25" s="18"/>
      <c r="I25" s="18"/>
      <c r="J25" s="18"/>
      <c r="K25" s="1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11</vt:i4>
      </vt:variant>
    </vt:vector>
  </HeadingPairs>
  <TitlesOfParts>
    <vt:vector size="11" baseType="lpstr">
      <vt:lpstr>Post.sammendag</vt:lpstr>
      <vt:lpstr>Askveien</vt:lpstr>
      <vt:lpstr>Bjørkveien</vt:lpstr>
      <vt:lpstr>Edelgranveien</vt:lpstr>
      <vt:lpstr>Furuveien</vt:lpstr>
      <vt:lpstr>Heggveien</vt:lpstr>
      <vt:lpstr>Ibenholtveien</vt:lpstr>
      <vt:lpstr>Rognveien</vt:lpstr>
      <vt:lpstr>Svartorveien</vt:lpstr>
      <vt:lpstr>Lev.</vt:lpstr>
      <vt:lpstr>Utregning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Chana</dc:creator>
  <cp:lastModifiedBy>Chana</cp:lastModifiedBy>
  <dcterms:created xsi:type="dcterms:W3CDTF">2015-10-06T07:54:58Z</dcterms:created>
  <dcterms:modified xsi:type="dcterms:W3CDTF">2015-12-02T10:16:53Z</dcterms:modified>
</cp:coreProperties>
</file>