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115" windowHeight="7740"/>
  </bookViews>
  <sheets>
    <sheet name="Sheet1" sheetId="1" r:id="rId1"/>
    <sheet name="printer bed effekt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10" i="1" l="1"/>
  <c r="H12" i="1"/>
  <c r="H13" i="1"/>
  <c r="H14" i="1"/>
  <c r="H15" i="1"/>
  <c r="H16" i="1"/>
  <c r="H17" i="1"/>
  <c r="H18" i="1"/>
  <c r="H19" i="1"/>
  <c r="D11" i="1"/>
  <c r="H11" i="1" s="1"/>
  <c r="H7" i="1"/>
  <c r="D21" i="1"/>
  <c r="H21" i="1" s="1"/>
  <c r="D20" i="1"/>
  <c r="H20" i="1" s="1"/>
  <c r="D19" i="1"/>
  <c r="D9" i="1" l="1"/>
  <c r="H9" i="1" s="1"/>
  <c r="D8" i="1"/>
  <c r="H8" i="1" s="1"/>
  <c r="H33" i="1" l="1"/>
  <c r="H34" i="1" s="1"/>
  <c r="H35" i="1" s="1"/>
  <c r="D12" i="2"/>
  <c r="D7" i="2"/>
</calcChain>
</file>

<file path=xl/sharedStrings.xml><?xml version="1.0" encoding="utf-8"?>
<sst xmlns="http://schemas.openxmlformats.org/spreadsheetml/2006/main" count="76" uniqueCount="44">
  <si>
    <t>Hva</t>
  </si>
  <si>
    <t>Fra hvor</t>
  </si>
  <si>
    <t>Valuta</t>
  </si>
  <si>
    <t>DX</t>
  </si>
  <si>
    <t>USD</t>
  </si>
  <si>
    <t>All electronics kit</t>
  </si>
  <si>
    <t>drivreim/belte</t>
  </si>
  <si>
    <t>Heated bed 300x300</t>
  </si>
  <si>
    <t>W</t>
  </si>
  <si>
    <t>mm</t>
  </si>
  <si>
    <t>mm^2/W</t>
  </si>
  <si>
    <t>Gammelt:</t>
  </si>
  <si>
    <t>Nytt:</t>
  </si>
  <si>
    <t>eBay</t>
  </si>
  <si>
    <t>GBP</t>
  </si>
  <si>
    <t>NOK</t>
  </si>
  <si>
    <t>Pris inkl frakt</t>
  </si>
  <si>
    <t>Ekstruder 3mm bowden</t>
  </si>
  <si>
    <t>e3D online</t>
  </si>
  <si>
    <t>24 power supply</t>
  </si>
  <si>
    <t>mva</t>
  </si>
  <si>
    <t>SUM</t>
  </si>
  <si>
    <t>Akrylglass 4mm klar</t>
  </si>
  <si>
    <t>Bauhaus</t>
  </si>
  <si>
    <t>Aluminiumsprofiler</t>
  </si>
  <si>
    <t>Sum</t>
  </si>
  <si>
    <t>steel rods 8mm chrome</t>
  </si>
  <si>
    <t>Linear bearings 8mm</t>
  </si>
  <si>
    <t>Steel rods 10mm</t>
  </si>
  <si>
    <t>Linear bearings 10mm</t>
  </si>
  <si>
    <t>Lead screw and nut 10mm</t>
  </si>
  <si>
    <t>Smådeler:</t>
  </si>
  <si>
    <t>Ledninger</t>
  </si>
  <si>
    <t>Endstops</t>
  </si>
  <si>
    <t>Led lys</t>
  </si>
  <si>
    <t>div. 3D printede deler 1kg</t>
  </si>
  <si>
    <t>Har liggende</t>
  </si>
  <si>
    <t>Har en del liggende</t>
  </si>
  <si>
    <t>Skrew couplings</t>
  </si>
  <si>
    <t>MAKS</t>
  </si>
  <si>
    <t>Unngår en del av mva.</t>
  </si>
  <si>
    <t>NEMA 17 0,9°  x5</t>
  </si>
  <si>
    <t>borosilicate glass 300x300</t>
  </si>
  <si>
    <t>24V Vifter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</si>
</sst>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1"/>
    <xf numFmtId="1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bay.com/itm/3D-Printer-10mm-Lead-Screw-Rod-300mm-1-Start-Z-Axis-30cm-Linear-Rail-Bar-/191457172970?pt=LH_DefaultDomain_3&amp;var=&amp;hash=item2c93bc9dea" TargetMode="External"/><Relationship Id="rId3" Type="http://schemas.openxmlformats.org/officeDocument/2006/relationships/hyperlink" Target="http://www.ebay.com/itm/221613033366?_trksid=p2060353.m1438.l2649&amp;ssPageName=STRK%3AMEBIDX%3AIT" TargetMode="External"/><Relationship Id="rId7" Type="http://schemas.openxmlformats.org/officeDocument/2006/relationships/hyperlink" Target="http://www.ebay.com/itm/MW-High-Quality-24V-16-6A-400W-DC-Regulated-Switching-Power-Supply-CNC-400W-/140622461490?pt=LH_DefaultDomain_0&amp;hash=item20bdc07a32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ebay.com/itm/CNC-Nema-17-for-2-4A-4-Lead-0-9-Stepper-Motor-JS1825-High-Quality-LJN-/161682770887?pt=LH_DefaultDomain_0&amp;hash=item25a50b4bc7" TargetMode="External"/><Relationship Id="rId1" Type="http://schemas.openxmlformats.org/officeDocument/2006/relationships/hyperlink" Target="http://www.dx.com/p/3d-printer-controller-ramps-1-4-mega-2560-r3-5-x-a4988-2004-lcd-controller-for-arduino-reprap-314065" TargetMode="External"/><Relationship Id="rId6" Type="http://schemas.openxmlformats.org/officeDocument/2006/relationships/hyperlink" Target="http://e3d-online.com/E3D-v6/Full-Kit?product_id=382" TargetMode="External"/><Relationship Id="rId11" Type="http://schemas.openxmlformats.org/officeDocument/2006/relationships/hyperlink" Target="http://www.ebay.com/itm/2pcs-LMF10UU-10mm-Flang-Linear-Bearing-Router-Shaft-Bearing-CNC-/350680778367?pt=LH_DefaultDomain_0&amp;hash=item51a634067f" TargetMode="External"/><Relationship Id="rId5" Type="http://schemas.openxmlformats.org/officeDocument/2006/relationships/hyperlink" Target="http://www.ebay.com/itm/3D-Printer-Borosilicate-Glass-Build-Plate-For-Heated-Bed-RepRap-Prusa-Mendel-/221559472875?pt=LH_DefaultDomain_3&amp;var=&amp;hash=item3395f942eb" TargetMode="External"/><Relationship Id="rId10" Type="http://schemas.openxmlformats.org/officeDocument/2006/relationships/hyperlink" Target="http://www.ebay.com/itm/OD-5-40mm-Chrome-Plated-Carbon-Steel-Linear-Motion-Rod-Bearing-Shaft-Rail-VD21-/181592470087?pt=LH_DefaultDomain_0&amp;var=480550654465&amp;hash=item2a47c13247" TargetMode="External"/><Relationship Id="rId4" Type="http://schemas.openxmlformats.org/officeDocument/2006/relationships/hyperlink" Target="http://www.ebay.com/itm/3D-Printer-6mm-Steel-Rod-Cut-to-Custom-Lengths-Smooth-Bar-Shaft-/191065290428?pt=LH_DefaultDomain_3&amp;var=&amp;hash=item2c7c60f6bc" TargetMode="External"/><Relationship Id="rId9" Type="http://schemas.openxmlformats.org/officeDocument/2006/relationships/hyperlink" Target="http://www.ebay.com/itm/12pcs-LM8UU-8mm-Linear-Ball-Bearing-Bush-Bushing-/290828158520?pt=LH_DefaultDomain_0&amp;hash=item43b6b586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36"/>
  <sheetViews>
    <sheetView tabSelected="1" topLeftCell="A4" workbookViewId="0">
      <selection activeCell="K21" sqref="K21"/>
    </sheetView>
  </sheetViews>
  <sheetFormatPr defaultRowHeight="15" x14ac:dyDescent="0.25"/>
  <cols>
    <col min="2" max="2" width="24.140625" bestFit="1" customWidth="1"/>
    <col min="3" max="3" width="10.5703125" bestFit="1" customWidth="1"/>
    <col min="4" max="4" width="12.5703125" bestFit="1" customWidth="1"/>
  </cols>
  <sheetData>
    <row r="3" spans="2:8" x14ac:dyDescent="0.25">
      <c r="G3">
        <v>7.4</v>
      </c>
      <c r="H3" t="s">
        <v>4</v>
      </c>
    </row>
    <row r="4" spans="2:8" x14ac:dyDescent="0.25">
      <c r="G4">
        <v>11.2</v>
      </c>
      <c r="H4" t="s">
        <v>14</v>
      </c>
    </row>
    <row r="6" spans="2:8" x14ac:dyDescent="0.25">
      <c r="B6" t="s">
        <v>0</v>
      </c>
      <c r="C6" t="s">
        <v>1</v>
      </c>
      <c r="D6" t="s">
        <v>16</v>
      </c>
      <c r="E6" t="s">
        <v>2</v>
      </c>
      <c r="H6" t="s">
        <v>15</v>
      </c>
    </row>
    <row r="7" spans="2:8" x14ac:dyDescent="0.25">
      <c r="B7" t="s">
        <v>5</v>
      </c>
      <c r="C7" s="1" t="s">
        <v>3</v>
      </c>
      <c r="D7">
        <v>48.12</v>
      </c>
      <c r="E7" t="s">
        <v>4</v>
      </c>
      <c r="H7" s="2">
        <f>IF(E7=$H$3,$G$3*D7,IF(E7=$H$4,$G$4*D7,D7))</f>
        <v>356.08800000000002</v>
      </c>
    </row>
    <row r="8" spans="2:8" x14ac:dyDescent="0.25">
      <c r="B8" t="s">
        <v>41</v>
      </c>
      <c r="C8" s="1" t="s">
        <v>13</v>
      </c>
      <c r="D8">
        <f>5*21</f>
        <v>105</v>
      </c>
      <c r="E8" t="s">
        <v>4</v>
      </c>
      <c r="H8" s="2">
        <f t="shared" ref="H8:H27" si="0">IF(E8=$H$3,$G$3*D8,IF(E8=$H$4,$G$4*D8,D8))</f>
        <v>777</v>
      </c>
    </row>
    <row r="9" spans="2:8" x14ac:dyDescent="0.25">
      <c r="B9" t="s">
        <v>26</v>
      </c>
      <c r="C9" s="1" t="s">
        <v>13</v>
      </c>
      <c r="D9">
        <f>6*26</f>
        <v>156</v>
      </c>
      <c r="E9" t="s">
        <v>14</v>
      </c>
      <c r="H9" s="2">
        <f t="shared" si="0"/>
        <v>1747.1999999999998</v>
      </c>
    </row>
    <row r="10" spans="2:8" x14ac:dyDescent="0.25">
      <c r="B10" t="s">
        <v>27</v>
      </c>
      <c r="C10" s="1" t="s">
        <v>13</v>
      </c>
      <c r="D10">
        <v>8</v>
      </c>
      <c r="E10" t="s">
        <v>4</v>
      </c>
      <c r="H10" s="2">
        <f t="shared" si="0"/>
        <v>59.2</v>
      </c>
    </row>
    <row r="11" spans="2:8" x14ac:dyDescent="0.25">
      <c r="B11" t="s">
        <v>28</v>
      </c>
      <c r="C11" s="1" t="s">
        <v>13</v>
      </c>
      <c r="D11">
        <f>2*17</f>
        <v>34</v>
      </c>
      <c r="E11" t="s">
        <v>4</v>
      </c>
      <c r="H11" s="2">
        <f t="shared" si="0"/>
        <v>251.60000000000002</v>
      </c>
    </row>
    <row r="12" spans="2:8" x14ac:dyDescent="0.25">
      <c r="B12" t="s">
        <v>29</v>
      </c>
      <c r="C12" s="1" t="s">
        <v>13</v>
      </c>
      <c r="D12">
        <v>7.5</v>
      </c>
      <c r="E12" t="s">
        <v>4</v>
      </c>
      <c r="H12" s="2">
        <f t="shared" si="0"/>
        <v>55.5</v>
      </c>
    </row>
    <row r="13" spans="2:8" x14ac:dyDescent="0.25">
      <c r="B13" t="s">
        <v>6</v>
      </c>
      <c r="C13" t="s">
        <v>13</v>
      </c>
      <c r="D13">
        <v>200</v>
      </c>
      <c r="E13" t="s">
        <v>15</v>
      </c>
      <c r="H13" s="2">
        <f t="shared" si="0"/>
        <v>200</v>
      </c>
    </row>
    <row r="14" spans="2:8" x14ac:dyDescent="0.25">
      <c r="B14" t="s">
        <v>7</v>
      </c>
      <c r="C14" s="1" t="s">
        <v>13</v>
      </c>
      <c r="D14">
        <v>50</v>
      </c>
      <c r="E14" t="s">
        <v>14</v>
      </c>
      <c r="H14" s="2">
        <f t="shared" si="0"/>
        <v>560</v>
      </c>
    </row>
    <row r="15" spans="2:8" x14ac:dyDescent="0.25">
      <c r="B15" t="s">
        <v>42</v>
      </c>
      <c r="C15" s="1" t="s">
        <v>13</v>
      </c>
      <c r="D15">
        <v>29</v>
      </c>
      <c r="E15" t="s">
        <v>14</v>
      </c>
      <c r="H15" s="2">
        <f t="shared" si="0"/>
        <v>324.79999999999995</v>
      </c>
    </row>
    <row r="16" spans="2:8" x14ac:dyDescent="0.25">
      <c r="B16" t="s">
        <v>17</v>
      </c>
      <c r="C16" s="1" t="s">
        <v>18</v>
      </c>
      <c r="D16">
        <v>53</v>
      </c>
      <c r="E16" t="s">
        <v>14</v>
      </c>
      <c r="H16" s="2">
        <f t="shared" si="0"/>
        <v>593.59999999999991</v>
      </c>
    </row>
    <row r="17" spans="2:8" x14ac:dyDescent="0.25">
      <c r="B17" t="s">
        <v>43</v>
      </c>
      <c r="C17" t="s">
        <v>13</v>
      </c>
      <c r="D17">
        <v>100</v>
      </c>
      <c r="E17" t="s">
        <v>15</v>
      </c>
      <c r="H17" s="2">
        <f t="shared" si="0"/>
        <v>100</v>
      </c>
    </row>
    <row r="18" spans="2:8" x14ac:dyDescent="0.25">
      <c r="B18" t="s">
        <v>19</v>
      </c>
      <c r="C18" s="1" t="s">
        <v>13</v>
      </c>
      <c r="D18">
        <v>45</v>
      </c>
      <c r="E18" t="s">
        <v>4</v>
      </c>
      <c r="H18" s="2">
        <f t="shared" si="0"/>
        <v>333</v>
      </c>
    </row>
    <row r="19" spans="2:8" x14ac:dyDescent="0.25">
      <c r="B19" t="s">
        <v>22</v>
      </c>
      <c r="C19" t="s">
        <v>23</v>
      </c>
      <c r="D19">
        <f>139+369</f>
        <v>508</v>
      </c>
      <c r="E19" t="s">
        <v>15</v>
      </c>
      <c r="H19" s="2">
        <f t="shared" si="0"/>
        <v>508</v>
      </c>
    </row>
    <row r="20" spans="2:8" x14ac:dyDescent="0.25">
      <c r="B20" t="s">
        <v>24</v>
      </c>
      <c r="C20" t="s">
        <v>23</v>
      </c>
      <c r="D20">
        <f>2*109</f>
        <v>218</v>
      </c>
      <c r="E20" t="s">
        <v>15</v>
      </c>
      <c r="H20" s="2">
        <f t="shared" si="0"/>
        <v>218</v>
      </c>
    </row>
    <row r="21" spans="2:8" x14ac:dyDescent="0.25">
      <c r="B21" t="s">
        <v>30</v>
      </c>
      <c r="C21" s="1" t="s">
        <v>13</v>
      </c>
      <c r="D21">
        <f>2*23</f>
        <v>46</v>
      </c>
      <c r="E21" t="s">
        <v>14</v>
      </c>
      <c r="H21" s="2">
        <f t="shared" si="0"/>
        <v>515.19999999999993</v>
      </c>
    </row>
    <row r="22" spans="2:8" x14ac:dyDescent="0.25">
      <c r="H22" s="2"/>
    </row>
    <row r="23" spans="2:8" x14ac:dyDescent="0.25">
      <c r="H23" s="2"/>
    </row>
    <row r="24" spans="2:8" x14ac:dyDescent="0.25">
      <c r="H24" s="2"/>
    </row>
    <row r="25" spans="2:8" x14ac:dyDescent="0.25">
      <c r="B25" t="s">
        <v>31</v>
      </c>
      <c r="H25" s="2"/>
    </row>
    <row r="26" spans="2:8" x14ac:dyDescent="0.25">
      <c r="B26" t="s">
        <v>32</v>
      </c>
      <c r="C26" t="s">
        <v>37</v>
      </c>
      <c r="H26" s="2"/>
    </row>
    <row r="27" spans="2:8" x14ac:dyDescent="0.25">
      <c r="B27" t="s">
        <v>33</v>
      </c>
      <c r="C27">
        <v>30</v>
      </c>
      <c r="D27" t="s">
        <v>15</v>
      </c>
      <c r="H27" s="2"/>
    </row>
    <row r="28" spans="2:8" x14ac:dyDescent="0.25">
      <c r="B28" t="s">
        <v>34</v>
      </c>
      <c r="C28" t="s">
        <v>36</v>
      </c>
      <c r="H28" s="2"/>
    </row>
    <row r="29" spans="2:8" x14ac:dyDescent="0.25">
      <c r="B29" t="s">
        <v>35</v>
      </c>
      <c r="C29">
        <v>300</v>
      </c>
      <c r="D29" t="s">
        <v>15</v>
      </c>
      <c r="H29" s="2"/>
    </row>
    <row r="30" spans="2:8" x14ac:dyDescent="0.25">
      <c r="B30" t="s">
        <v>38</v>
      </c>
      <c r="C30">
        <v>120</v>
      </c>
      <c r="D30" t="s">
        <v>15</v>
      </c>
      <c r="H30" s="2"/>
    </row>
    <row r="31" spans="2:8" x14ac:dyDescent="0.25">
      <c r="H31" s="2"/>
    </row>
    <row r="32" spans="2:8" x14ac:dyDescent="0.25">
      <c r="H32" s="2"/>
    </row>
    <row r="33" spans="7:9" x14ac:dyDescent="0.25">
      <c r="G33" t="s">
        <v>25</v>
      </c>
      <c r="H33" s="2">
        <f>SUM(H6:H32)</f>
        <v>6599.1879999999992</v>
      </c>
    </row>
    <row r="34" spans="7:9" x14ac:dyDescent="0.25">
      <c r="G34" t="s">
        <v>20</v>
      </c>
      <c r="H34" s="2">
        <f>H33*0.25</f>
        <v>1649.7969999999998</v>
      </c>
    </row>
    <row r="35" spans="7:9" x14ac:dyDescent="0.25">
      <c r="G35" t="s">
        <v>21</v>
      </c>
      <c r="H35" s="2">
        <f>H34+H33</f>
        <v>8248.9849999999988</v>
      </c>
      <c r="I35" t="s">
        <v>39</v>
      </c>
    </row>
    <row r="36" spans="7:9" x14ac:dyDescent="0.25">
      <c r="I36" t="s">
        <v>40</v>
      </c>
    </row>
  </sheetData>
  <hyperlinks>
    <hyperlink ref="C7" r:id="rId1" location=".VTuUEiHtlBc"/>
    <hyperlink ref="C8" r:id="rId2"/>
    <hyperlink ref="C14" r:id="rId3"/>
    <hyperlink ref="C9" r:id="rId4"/>
    <hyperlink ref="C15" r:id="rId5"/>
    <hyperlink ref="C16" r:id="rId6"/>
    <hyperlink ref="C18" r:id="rId7"/>
    <hyperlink ref="C21" r:id="rId8"/>
    <hyperlink ref="C10" r:id="rId9"/>
    <hyperlink ref="C11" r:id="rId10"/>
    <hyperlink ref="C12" r:id="rId11"/>
  </hyperlinks>
  <pageMargins left="0.7" right="0.7" top="0.75" bottom="0.75" header="0.3" footer="0.3"/>
  <pageSetup paperSize="9" orientation="portrait" horizontalDpi="0" verticalDpi="0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F12"/>
  <sheetViews>
    <sheetView workbookViewId="0">
      <selection activeCell="E16" sqref="E16"/>
    </sheetView>
  </sheetViews>
  <sheetFormatPr defaultRowHeight="15" x14ac:dyDescent="0.25"/>
  <sheetData>
    <row r="4" spans="4:6" x14ac:dyDescent="0.25">
      <c r="D4" t="s">
        <v>11</v>
      </c>
    </row>
    <row r="5" spans="4:6" x14ac:dyDescent="0.25">
      <c r="D5">
        <v>200</v>
      </c>
      <c r="E5" t="s">
        <v>8</v>
      </c>
    </row>
    <row r="6" spans="4:6" x14ac:dyDescent="0.25">
      <c r="D6">
        <v>210</v>
      </c>
      <c r="E6">
        <v>270</v>
      </c>
      <c r="F6" t="s">
        <v>9</v>
      </c>
    </row>
    <row r="7" spans="4:6" x14ac:dyDescent="0.25">
      <c r="D7">
        <f>(D6*E6)/D5</f>
        <v>283.5</v>
      </c>
      <c r="E7" t="s">
        <v>10</v>
      </c>
    </row>
    <row r="9" spans="4:6" x14ac:dyDescent="0.25">
      <c r="D9" t="s">
        <v>12</v>
      </c>
    </row>
    <row r="10" spans="4:6" x14ac:dyDescent="0.25">
      <c r="D10">
        <v>300</v>
      </c>
      <c r="E10" t="s">
        <v>8</v>
      </c>
    </row>
    <row r="11" spans="4:6" x14ac:dyDescent="0.25">
      <c r="D11">
        <v>300</v>
      </c>
      <c r="E11">
        <v>300</v>
      </c>
      <c r="F11" t="s">
        <v>9</v>
      </c>
    </row>
    <row r="12" spans="4:6" x14ac:dyDescent="0.25">
      <c r="D12">
        <f>(D11*E11)/D10</f>
        <v>300</v>
      </c>
      <c r="E12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printer bed effekt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K</cp:lastModifiedBy>
  <dcterms:created xsi:type="dcterms:W3CDTF">2015-04-25T13:04:25Z</dcterms:created>
  <dcterms:modified xsi:type="dcterms:W3CDTF">2015-05-08T21:07:26Z</dcterms:modified>
</cp:coreProperties>
</file>