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ine Dokumenter\Regneark\"/>
    </mc:Choice>
  </mc:AlternateContent>
  <bookViews>
    <workbookView xWindow="0" yWindow="0" windowWidth="28800" windowHeight="12435" activeTab="1"/>
  </bookViews>
  <sheets>
    <sheet name="Utregning av mellomringer" sheetId="1" r:id="rId1"/>
    <sheet name="Objektiv" sheetId="2" r:id="rId2"/>
  </sheets>
  <definedNames>
    <definedName name="B">'Utregning av mellomringer'!#REF!</definedName>
    <definedName name="F">'Utregning av mellomringer'!#REF!</definedName>
    <definedName name="FOKUSAVSTAND">'Utregning av mellomringer'!#REF!</definedName>
    <definedName name="IF">'Utregning av mellomringer'!#REF!</definedName>
    <definedName name="objektiv">Objektiv!$A$6:$A$132</definedName>
    <definedName name="_xlnm.Print_Area" localSheetId="1">Objektiv!$A$1:$D$132</definedName>
    <definedName name="_xlnm.Print_Area" localSheetId="0">'Utregning av mellomringer'!$A$1:$E$31</definedName>
  </definedNames>
  <calcPr calcId="152511"/>
</workbook>
</file>

<file path=xl/calcChain.xml><?xml version="1.0" encoding="utf-8"?>
<calcChain xmlns="http://schemas.openxmlformats.org/spreadsheetml/2006/main">
  <c r="E7" i="1" l="1"/>
  <c r="D7" i="1"/>
  <c r="C7" i="1"/>
  <c r="D125" i="2"/>
  <c r="D126" i="2"/>
  <c r="D127" i="2"/>
  <c r="D128" i="2"/>
  <c r="D129" i="2"/>
  <c r="D130" i="2"/>
  <c r="D131" i="2"/>
  <c r="D132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E6" i="1"/>
  <c r="D6" i="1"/>
  <c r="C6" i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E8" i="1" l="1"/>
  <c r="D8" i="1"/>
  <c r="C8" i="1"/>
  <c r="C9" i="1" l="1"/>
  <c r="C22" i="1" s="1"/>
  <c r="C21" i="1" l="1"/>
  <c r="D9" i="1"/>
  <c r="D22" i="1" s="1"/>
  <c r="E9" i="1"/>
  <c r="E10" i="1" l="1"/>
  <c r="E22" i="1"/>
  <c r="E17" i="1"/>
  <c r="E21" i="1"/>
  <c r="E11" i="1"/>
  <c r="E19" i="1"/>
  <c r="E13" i="1"/>
  <c r="D10" i="1"/>
  <c r="C10" i="1"/>
  <c r="E15" i="1"/>
  <c r="C11" i="1"/>
  <c r="C15" i="1"/>
  <c r="C19" i="1"/>
  <c r="D21" i="1"/>
  <c r="D19" i="1"/>
  <c r="D17" i="1"/>
  <c r="D15" i="1"/>
  <c r="D13" i="1"/>
  <c r="D11" i="1"/>
  <c r="E20" i="1"/>
  <c r="E18" i="1"/>
  <c r="E16" i="1"/>
  <c r="E14" i="1"/>
  <c r="E12" i="1"/>
  <c r="D20" i="1"/>
  <c r="D18" i="1"/>
  <c r="D16" i="1"/>
  <c r="D14" i="1"/>
  <c r="D12" i="1"/>
  <c r="C14" i="1"/>
  <c r="C18" i="1"/>
  <c r="C12" i="1"/>
  <c r="C16" i="1"/>
  <c r="C20" i="1"/>
  <c r="C13" i="1"/>
  <c r="C17" i="1"/>
</calcChain>
</file>

<file path=xl/comments1.xml><?xml version="1.0" encoding="utf-8"?>
<comments xmlns="http://schemas.openxmlformats.org/spreadsheetml/2006/main">
  <authors>
    <author>ilpostino .</author>
  </authors>
  <commentList>
    <comment ref="B4" authorId="0" shapeId="0">
      <text>
        <r>
          <rPr>
            <b/>
            <sz val="9"/>
            <color indexed="81"/>
            <rFont val="Tahoma"/>
            <family val="2"/>
          </rPr>
          <t xml:space="preserve">Forstørrelse i x. 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" authorId="0" shapeId="0">
      <text>
        <r>
          <rPr>
            <b/>
            <sz val="9"/>
            <color indexed="81"/>
            <rFont val="Tahoma"/>
            <family val="2"/>
          </rPr>
          <t>Brennvidde i mm.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 xml:space="preserve">Tallene fra denne kolonnen brukes i formlen i det andre regnearket.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>
      <text>
        <r>
          <rPr>
            <b/>
            <sz val="9"/>
            <color indexed="81"/>
            <rFont val="Tahoma"/>
            <family val="2"/>
          </rPr>
          <t>Nærgrense i centimeter.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" authorId="0" shapeId="0">
      <text>
        <r>
          <rPr>
            <b/>
            <sz val="9"/>
            <color indexed="81"/>
            <rFont val="Tahoma"/>
            <family val="2"/>
          </rPr>
          <t>Angir om objektivet fortsatt er i produksjon.</t>
        </r>
      </text>
    </comment>
    <comment ref="H4" authorId="0" shapeId="0">
      <text>
        <r>
          <rPr>
            <b/>
            <sz val="9"/>
            <color indexed="81"/>
            <rFont val="Tahoma"/>
            <family val="2"/>
          </rPr>
          <t>Vekt i gram.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>
      <text>
        <r>
          <rPr>
            <b/>
            <sz val="9"/>
            <color indexed="81"/>
            <rFont val="Tahoma"/>
            <family val="2"/>
          </rPr>
          <t xml:space="preserve">Angir om objektivet er fullformat eller ikke.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4" authorId="0" shapeId="0">
      <text>
        <r>
          <rPr>
            <sz val="9"/>
            <color indexed="81"/>
            <rFont val="Tahoma"/>
            <family val="2"/>
          </rPr>
          <t xml:space="preserve">Angir den ytterste diameteren på objektivet.
</t>
        </r>
      </text>
    </comment>
  </commentList>
</comments>
</file>

<file path=xl/sharedStrings.xml><?xml version="1.0" encoding="utf-8"?>
<sst xmlns="http://schemas.openxmlformats.org/spreadsheetml/2006/main" count="235" uniqueCount="200">
  <si>
    <t>Bruk av mellomringer</t>
  </si>
  <si>
    <t>Benevnelse</t>
  </si>
  <si>
    <t>Minste fokuseringsavstand i cm</t>
  </si>
  <si>
    <t>Brennvidde (B) i mm</t>
  </si>
  <si>
    <t>Forstørrelse (F) i x</t>
  </si>
  <si>
    <t>Mellomring, 6 mm</t>
  </si>
  <si>
    <t>Mellomring, 9 mm</t>
  </si>
  <si>
    <t>Mellomring, 12 mm</t>
  </si>
  <si>
    <t>Mellomring, 13 mm</t>
  </si>
  <si>
    <t>Mellomring, 16 mm</t>
  </si>
  <si>
    <t>Mellomring, 20 mm</t>
  </si>
  <si>
    <t>Mellomring, 21 mm</t>
  </si>
  <si>
    <t>Mellomring, 25 mm</t>
  </si>
  <si>
    <t>Mellomring, 28 mm</t>
  </si>
  <si>
    <t>Mellomring, 30 mm</t>
  </si>
  <si>
    <t>Mellomring, 31 mm</t>
  </si>
  <si>
    <t>Mellomring, 35 mm</t>
  </si>
  <si>
    <t>Oversikten viser de mest vanlige mellomringene</t>
  </si>
  <si>
    <t>Intern Fokusavstand (IF) i mm</t>
  </si>
  <si>
    <t>B = brennvidde (er alltid oppgitt fra produsent).
F = forstørrelse (er alltid oppgitt fra produsent).
IF = "intern fokusavstand" regnes ut av regnearket. (beklager men kommer ikke på noe bedre ord for dette i farta - dette er *ikke* det samme som "minste fokuseringsavstand" for et objektiv og er normalt ikke oppgitt fra produsent)</t>
  </si>
  <si>
    <t>Objektiv 1</t>
  </si>
  <si>
    <t>Objektiv 2</t>
  </si>
  <si>
    <t>Objektiv 3</t>
  </si>
  <si>
    <t>Merke/Model</t>
  </si>
  <si>
    <t>Forstørrelse</t>
  </si>
  <si>
    <t>Pentax HD DA 55-300mm F4.0-5,8 ED WR</t>
  </si>
  <si>
    <t xml:space="preserve">Pentax HD DA 560mm F5.6 ED AW </t>
  </si>
  <si>
    <t>Pentax SMC-D FA 50mm F2.8 Makro</t>
  </si>
  <si>
    <t xml:space="preserve">Pentax SMC-DA 12-24mm F4.0 ED AL </t>
  </si>
  <si>
    <t>Pentax SMC-DA 17-70mm F4.0 AL (IF) SDM</t>
  </si>
  <si>
    <t xml:space="preserve">Pentax SMC-DA 18-135mm F3,5-5,6ED AL WR </t>
  </si>
  <si>
    <t>Pentax SMC-DA 18-270mm F3.5-6.3 ED SDM</t>
  </si>
  <si>
    <t xml:space="preserve">Pentax SMC-DA 18-55mm F3.5-5.6 AL WR </t>
  </si>
  <si>
    <t xml:space="preserve">Pentax SMC-DA 35mm F2,4 AL </t>
  </si>
  <si>
    <t>Pentax SMC-DA 50-200mm F4-5.6 ED WR</t>
  </si>
  <si>
    <t xml:space="preserve">Pentax SMC-DA 50mm F1.8 </t>
  </si>
  <si>
    <t>Pentax SMC-DA* 16-50mm F2.8 ED AL IF SDM</t>
  </si>
  <si>
    <t>Pentax SMC-DA* 200mm F2.8 ED IF</t>
  </si>
  <si>
    <t xml:space="preserve">Pentax SMC-DA* 50-135mm F2.8 ED IF SDM </t>
  </si>
  <si>
    <t xml:space="preserve">Pentax SMC-DA* 55mm/1.4 SDM </t>
  </si>
  <si>
    <t xml:space="preserve">Pentax SMC-DA* 60-250mm/4.0 ED IF SDM </t>
  </si>
  <si>
    <t>Pentax SMC-FA 31mm F1.8 Limited</t>
  </si>
  <si>
    <t xml:space="preserve">Pentax SMC-FA 35mm F2.0 </t>
  </si>
  <si>
    <t>Pentax SMC-FA 43mm F1.9 Limited</t>
  </si>
  <si>
    <t>Pentax SMC-FA 50mm F1.4</t>
  </si>
  <si>
    <t>Pentax SMC-FA 77mm F1.8 Limited</t>
  </si>
  <si>
    <t>Sigma 10-20mm F4-5.6 EX DC</t>
  </si>
  <si>
    <t>Sigma 17-50mm F2.8 EX DC HSM</t>
  </si>
  <si>
    <t>Sigma 18-200mm F3.5-6.3 C DC HSM</t>
  </si>
  <si>
    <t>Sigma 18-250mm DC Macro HSM</t>
  </si>
  <si>
    <t>Sigma 18-300mm F3.5-6.3 C Macro</t>
  </si>
  <si>
    <t>Sigma 18-35mm F1.8 A DC HSM</t>
  </si>
  <si>
    <t>Sigma 35mm F1.4 A DG HSM</t>
  </si>
  <si>
    <t>Sigma 4,5mm F2.8 EX DC Fisheye HSM</t>
  </si>
  <si>
    <t>Sigma 50-500mm F4.5-6.3 APO OS HSM P</t>
  </si>
  <si>
    <t>Tamron AF SP 17-50mm F/2.8 XR Di II LD P</t>
  </si>
  <si>
    <t>Listen med objektiv er hentet fra Fotovideo.no og Fovi.no og viser objektiv med K-fatning i mars 2015.</t>
  </si>
  <si>
    <t>Tamron SP AF 10-24mm f3.5-f4.5</t>
  </si>
  <si>
    <t>Samyang 14mm f2.8</t>
  </si>
  <si>
    <t>Sigma 15mm f2.8 EX DG Fisheye</t>
  </si>
  <si>
    <t>Tamron SP AF 17-50mm f/2.8 XR Di-II LD Aspherical</t>
  </si>
  <si>
    <t>Pentax smc DA 21mm f/3.2 AL Limited Edition</t>
  </si>
  <si>
    <t>Pentax smc D FA 100mm f2.8 makro</t>
  </si>
  <si>
    <t>Tamron AF 18-200mm f/3.5-6.3 XR Di II LD Aspherical (IF) Macro</t>
  </si>
  <si>
    <t>Samyang 24mm f1,4</t>
  </si>
  <si>
    <t>Sigma 30mm f/1.4 EX DC</t>
  </si>
  <si>
    <t>Tamron SP AF 28-75mm f/2.8 XR Di LD Aspherical (IF) Macro</t>
  </si>
  <si>
    <t>Tamron AF 28-300mm f/3.5-6.3 XR Di LD Aspherical (IF) Macro</t>
  </si>
  <si>
    <t>Tamron SP AF 70-200mm f/2.8 Di LD (IF) Macro</t>
  </si>
  <si>
    <t>Sigma 50mm f/1.4 EX DG HSM</t>
  </si>
  <si>
    <t>Pentax smc DA 35mm Makro f/2.8 Makro Limited Edition</t>
  </si>
  <si>
    <t>Pentax smc DA 35mm f/2.4 AL</t>
  </si>
  <si>
    <t>Sigma 70mm f/2.8 EX DG Macro</t>
  </si>
  <si>
    <t>Pentax smc DA 60-250mm f/4.0 ED (IF) SDM</t>
  </si>
  <si>
    <t>Pentax smc DA 55-300mm f/4.0-5.8 ED</t>
  </si>
  <si>
    <t>Pentax smc DA 50-200mm WR f/4.0-5.6 ED WR</t>
  </si>
  <si>
    <t>Pentax smc DA L 50-200mm ED f/4.0-5.6 ED</t>
  </si>
  <si>
    <t>Pentax smc DA 50-135mm f/2.8 ED (IF) SDM</t>
  </si>
  <si>
    <t>Pentax HD DA 20-40MM DC WR f/2.8-4 ED Limited DC</t>
  </si>
  <si>
    <t>Pentax smc DA 18-270mm f/3.5-6.3 ED SDM</t>
  </si>
  <si>
    <t>Pentax smc DA 18-135mm f/3.5-5.6 ED AL (IF) DC WR</t>
  </si>
  <si>
    <t>Pentax smc DA 17-70mm f/4.0 AL (IF) SDM</t>
  </si>
  <si>
    <t>Pentax smc DA 16-50mm f/2.8 ED AL (IF) SDM</t>
  </si>
  <si>
    <t>Sigma 150-500mm f/5-6,3 APO DG HSM</t>
  </si>
  <si>
    <t>Pentax smc DA 18-55mm AL II f/3.5-5.6 AL II</t>
  </si>
  <si>
    <t>Pentax smc DA L 18-55mm AL f/3.5-5.6 AL</t>
  </si>
  <si>
    <t>Sigma 120-400mm f/4.5-5.6 APO DG OS</t>
  </si>
  <si>
    <t>Sigma 70-300mm F4-5,6 DG OS</t>
  </si>
  <si>
    <t>Sigma 70-300mm f/4.0-5.6 APO DG MACRO</t>
  </si>
  <si>
    <t>Pentax smc DA 12-24mm f/4.0 ED AL (IF)</t>
  </si>
  <si>
    <t>Sigma 70-200mm f/2.8 EX DG OS HSM</t>
  </si>
  <si>
    <t>Pentax smc DA 10-17mm f/3.5-4.5 ED (IF)</t>
  </si>
  <si>
    <t>Sigma 50-500mm f/4.5-6.3 APO EX DG OS HSM</t>
  </si>
  <si>
    <t>Sigma 50-200mm f/4-5.6 DC OS HSM</t>
  </si>
  <si>
    <t>Pentax smc  DA 300mm f/4.0 ED (IF) SDM</t>
  </si>
  <si>
    <t>Sigma 18-250mm f/3.5-6.3 DC OS HSM</t>
  </si>
  <si>
    <t>Sigma 18-125mm f/3.8-5.6 DC HSM</t>
  </si>
  <si>
    <t>Sigma 18-200mm F3,5-6,3 II HSM</t>
  </si>
  <si>
    <t>Sigma 18-50mm f/2.8-4.5 DC OS HSM</t>
  </si>
  <si>
    <t>Pentax smc DA 70mm f/2.4 Limited Edition</t>
  </si>
  <si>
    <t>Pentax smc  DA 55mm f/1.4 SDM</t>
  </si>
  <si>
    <t>Sigma 12-24mm F4.5-5.6 II DG HSM</t>
  </si>
  <si>
    <t xml:space="preserve">Sigma 17-70mm F2.8-4 C DC Macro </t>
  </si>
  <si>
    <t>Sigma 85mm f/1.4 EX DG HSM</t>
  </si>
  <si>
    <t>Pentax smc  DA 40mm XS f/2.8</t>
  </si>
  <si>
    <t>Pentax smc  DA 40mm f/2.8 Limited Edition</t>
  </si>
  <si>
    <t>Pentax smc  DA 16-45mm f/4.0 ED AL</t>
  </si>
  <si>
    <t>Sigma 10-20mm f/3.5 EX DC HSM</t>
  </si>
  <si>
    <t>Sigma 10-20mm f/4.0-5.6 EX DC</t>
  </si>
  <si>
    <t>Sigma 8-16mm f/4.5-5.6 DC HSM</t>
  </si>
  <si>
    <t>Pentax smc DA 15mm f4.0</t>
  </si>
  <si>
    <t>Pentax smc D FA 50mm Makro f/2.8</t>
  </si>
  <si>
    <t>Pentax smc DA 18-250mm f/3.5-6.3 ED AL</t>
  </si>
  <si>
    <t>Pentax smc DA 200mm f/2.8 ED (IF) SDM</t>
  </si>
  <si>
    <t>Pentax smc DA 50mm f/1.8</t>
  </si>
  <si>
    <t>Tamron SP AF 90mm f/2.8 Di Macro</t>
  </si>
  <si>
    <t>Samyang 12mm fisheye F2.8</t>
  </si>
  <si>
    <t>Samyang 35mm F 1,4</t>
  </si>
  <si>
    <t>Samyang  85mm F1,4</t>
  </si>
  <si>
    <t>Samyang 8mm F3,5 fisheye</t>
  </si>
  <si>
    <t>Pentax HD DA 35mm Makro f/2.8 Makro Limited Edition</t>
  </si>
  <si>
    <t>Pentax HD DA 40mm f/2.8 Limited Edition</t>
  </si>
  <si>
    <t>Pentax HD DA 70mm f/2.4 Limited Edition</t>
  </si>
  <si>
    <t>Pentax SMC-DA 10-17mm 3.5-4.5 ED Fisheye</t>
  </si>
  <si>
    <t>Samyang 135mm F2.0</t>
  </si>
  <si>
    <t>Samyang 50mm F1.4</t>
  </si>
  <si>
    <t>Sigma 105mm f2.8 EX DG OS HSM Macro</t>
  </si>
  <si>
    <t>Pentax smc DA 14mm f/2.8 ED (IF)</t>
  </si>
  <si>
    <t>145-450</t>
  </si>
  <si>
    <t>70-200</t>
  </si>
  <si>
    <t>16-45</t>
  </si>
  <si>
    <t>16-50</t>
  </si>
  <si>
    <t>17-70</t>
  </si>
  <si>
    <t>50-135</t>
  </si>
  <si>
    <t>60-250</t>
  </si>
  <si>
    <t>16-85</t>
  </si>
  <si>
    <t>18-50</t>
  </si>
  <si>
    <t>20-40</t>
  </si>
  <si>
    <t>55-300</t>
  </si>
  <si>
    <t>18-135</t>
  </si>
  <si>
    <t>18-250</t>
  </si>
  <si>
    <t>18-270</t>
  </si>
  <si>
    <t>18-55</t>
  </si>
  <si>
    <t>50-200</t>
  </si>
  <si>
    <t>17-28</t>
  </si>
  <si>
    <t>28-105</t>
  </si>
  <si>
    <t>35-80</t>
  </si>
  <si>
    <t>18-35</t>
  </si>
  <si>
    <t>28-80</t>
  </si>
  <si>
    <t>75-300</t>
  </si>
  <si>
    <t>120-400</t>
  </si>
  <si>
    <t>150-500</t>
  </si>
  <si>
    <t>17-50</t>
  </si>
  <si>
    <t>18-125</t>
  </si>
  <si>
    <t>18-200</t>
  </si>
  <si>
    <t>18-300</t>
  </si>
  <si>
    <t>15-35</t>
  </si>
  <si>
    <t>50-500</t>
  </si>
  <si>
    <t>70-300</t>
  </si>
  <si>
    <t>28-300</t>
  </si>
  <si>
    <t>28-75</t>
  </si>
  <si>
    <t>Nærgrense</t>
  </si>
  <si>
    <t>Revidert mars 2015</t>
  </si>
  <si>
    <t xml:space="preserve">Pentax smc D-FA 645 55mm F2,8AL IF SDM AW </t>
  </si>
  <si>
    <t>Pentax HD DA 21mm f3.2 AL Limited Edition</t>
  </si>
  <si>
    <t>Pentax HD DA 16-85mm f3.5-5.6 ED DC WR</t>
  </si>
  <si>
    <t>Pentax HD DA 15mm f4 ED AL</t>
  </si>
  <si>
    <t>Pentax HD D FA 150-450mm f4.5-5.6 ED DC AW</t>
  </si>
  <si>
    <t>Pentax HD D FA* 70-200MM f2.8 ED DC AW</t>
  </si>
  <si>
    <t>Pentax HD DA 18-50mm f4.0-5.6 DC WR RE</t>
  </si>
  <si>
    <t>12-24</t>
  </si>
  <si>
    <t>10-20</t>
  </si>
  <si>
    <t>8-16</t>
  </si>
  <si>
    <t>10-17</t>
  </si>
  <si>
    <t>Sigma 20mm f/1,8 EX DG ASP</t>
  </si>
  <si>
    <t>MM på mellomring for å få 1x</t>
  </si>
  <si>
    <t>Pentax smc F 17-28mm fisheye f3.5-4.5</t>
  </si>
  <si>
    <t>Pentax smc FA 200mm f2.8 ED (IF)</t>
  </si>
  <si>
    <t>Pentax smc FA 28-105mm f4.0-5.6</t>
  </si>
  <si>
    <t>Pentax smc FA 135mm f2.8 (IF)</t>
  </si>
  <si>
    <t>Pentax smc FA 31mm f1.8 AL Limited Edition</t>
  </si>
  <si>
    <t>Pentax smc FA 35-80mm f4.0-5.6</t>
  </si>
  <si>
    <t>Pentax smc FA 35mm f2.0 AL</t>
  </si>
  <si>
    <t>Pentax smc FA 43mm f1.9 Limited Edition</t>
  </si>
  <si>
    <t>Pentax smc FA 50mm f1.4</t>
  </si>
  <si>
    <t>Pentax smc FA 70-200mm f4.0-5.6</t>
  </si>
  <si>
    <t>Pentax smc FA 77mm f1.8 Limited Edition</t>
  </si>
  <si>
    <t>Pentax smc FA J 18-35mm f4.0-5.6</t>
  </si>
  <si>
    <t>Pentax smc FA J 28-80mm f3.5-5.6 AL</t>
  </si>
  <si>
    <t>Pentax smc FA J 75-300mm f4.5-5.8</t>
  </si>
  <si>
    <t xml:space="preserve">Pentax SMC-D FA 100mm f2.8 makro WR </t>
  </si>
  <si>
    <t xml:space="preserve">Tamron AF 70-300mm f/4-5.6 Di LD MACRO </t>
  </si>
  <si>
    <t>Samyang 10mm f2.8 ED AS NCS</t>
  </si>
  <si>
    <t>Brennvide</t>
  </si>
  <si>
    <t>Fast brennvidde</t>
  </si>
  <si>
    <t>Vekt</t>
  </si>
  <si>
    <t>Diameter filter</t>
  </si>
  <si>
    <t>Autofokus (Ja/Nei)</t>
  </si>
  <si>
    <t>FF    (Ja/Nei)</t>
  </si>
  <si>
    <t>Produksjon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</si>
</sst>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16"/>
      <color indexed="11"/>
      <name val="arial"/>
    </font>
    <font>
      <sz val="10"/>
      <color indexed="8"/>
      <name val="Arial"/>
    </font>
    <font>
      <sz val="10"/>
      <color indexed="11"/>
      <name val="Arial"/>
    </font>
    <font>
      <sz val="11"/>
      <color indexed="11"/>
      <name val="arial"/>
    </font>
    <font>
      <sz val="11"/>
      <color rgb="FF282828"/>
      <name val="Arial"/>
      <family val="2"/>
    </font>
    <font>
      <sz val="10"/>
      <name val="Arial"/>
      <family val="2"/>
    </font>
    <font>
      <b/>
      <sz val="10"/>
      <color indexed="11"/>
      <name val="Arial"/>
      <family val="2"/>
    </font>
    <font>
      <u/>
      <sz val="10"/>
      <color theme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color indexed="11"/>
      <name val="Arial"/>
      <family val="2"/>
    </font>
    <font>
      <sz val="11"/>
      <color indexed="11"/>
      <name val="Arial"/>
      <family val="2"/>
    </font>
    <font>
      <b/>
      <sz val="11"/>
      <color indexed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8" fillId="0" borderId="0" applyNumberFormat="0" applyFill="0" applyBorder="0" applyAlignment="0" applyProtection="0"/>
  </cellStyleXfs>
  <cellXfs count="48">
    <xf numFmtId="0" fontId="0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/>
    <xf numFmtId="0" fontId="4" fillId="2" borderId="1" xfId="0" applyNumberFormat="1" applyFont="1" applyFill="1" applyBorder="1" applyAlignment="1"/>
    <xf numFmtId="4" fontId="0" fillId="0" borderId="0" xfId="0" applyNumberFormat="1" applyFont="1" applyFill="1" applyBorder="1" applyAlignment="1"/>
    <xf numFmtId="49" fontId="8" fillId="0" borderId="0" xfId="1" applyNumberFormat="1" applyFill="1" applyBorder="1" applyAlignment="1"/>
    <xf numFmtId="49" fontId="8" fillId="0" borderId="0" xfId="1" applyNumberFormat="1" applyFill="1" applyBorder="1" applyAlignment="1">
      <alignment horizontal="left" vertical="center" wrapText="1"/>
    </xf>
    <xf numFmtId="49" fontId="0" fillId="0" borderId="0" xfId="0" applyNumberFormat="1" applyFont="1" applyFill="1" applyBorder="1" applyAlignment="1"/>
    <xf numFmtId="3" fontId="0" fillId="0" borderId="0" xfId="0" applyNumberFormat="1" applyFont="1" applyFill="1" applyBorder="1" applyAlignment="1">
      <alignment horizontal="right" vertical="top"/>
    </xf>
    <xf numFmtId="0" fontId="8" fillId="0" borderId="0" xfId="1" applyNumberFormat="1" applyFill="1" applyBorder="1" applyAlignment="1">
      <alignment wrapText="1"/>
    </xf>
    <xf numFmtId="0" fontId="0" fillId="0" borderId="1" xfId="0" applyNumberFormat="1" applyFont="1" applyFill="1" applyBorder="1" applyAlignment="1"/>
    <xf numFmtId="0" fontId="3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/>
    </xf>
    <xf numFmtId="0" fontId="12" fillId="0" borderId="0" xfId="0" applyNumberFormat="1" applyFont="1" applyFill="1" applyBorder="1" applyAlignment="1">
      <alignment wrapText="1"/>
    </xf>
    <xf numFmtId="49" fontId="6" fillId="0" borderId="0" xfId="0" applyNumberFormat="1" applyFont="1" applyFill="1" applyBorder="1" applyAlignment="1">
      <alignment horizontal="right" vertical="top"/>
    </xf>
    <xf numFmtId="0" fontId="6" fillId="0" borderId="0" xfId="0" applyNumberFormat="1" applyFont="1" applyFill="1" applyBorder="1" applyAlignment="1"/>
    <xf numFmtId="4" fontId="6" fillId="0" borderId="0" xfId="0" applyNumberFormat="1" applyFont="1" applyFill="1" applyBorder="1" applyAlignment="1"/>
    <xf numFmtId="3" fontId="6" fillId="0" borderId="0" xfId="0" applyNumberFormat="1" applyFont="1" applyFill="1" applyBorder="1" applyAlignment="1"/>
    <xf numFmtId="0" fontId="0" fillId="0" borderId="1" xfId="0" applyNumberFormat="1" applyFont="1" applyFill="1" applyBorder="1" applyAlignment="1">
      <alignment horizontal="left" vertical="top"/>
    </xf>
    <xf numFmtId="0" fontId="0" fillId="0" borderId="1" xfId="0" applyNumberFormat="1" applyFont="1" applyFill="1" applyBorder="1" applyAlignment="1">
      <alignment horizontal="left" vertical="center"/>
    </xf>
    <xf numFmtId="2" fontId="4" fillId="2" borderId="1" xfId="0" applyNumberFormat="1" applyFont="1" applyFill="1" applyBorder="1" applyAlignment="1">
      <alignment horizontal="right" vertical="center"/>
    </xf>
    <xf numFmtId="0" fontId="0" fillId="0" borderId="1" xfId="0" applyNumberFormat="1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/>
    <xf numFmtId="0" fontId="14" fillId="2" borderId="1" xfId="0" applyNumberFormat="1" applyFont="1" applyFill="1" applyBorder="1" applyAlignment="1"/>
    <xf numFmtId="1" fontId="14" fillId="2" borderId="1" xfId="0" applyNumberFormat="1" applyFont="1" applyFill="1" applyBorder="1" applyAlignment="1">
      <alignment horizontal="right" vertical="center"/>
    </xf>
    <xf numFmtId="0" fontId="14" fillId="2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 wrapText="1"/>
    </xf>
    <xf numFmtId="0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/>
    <xf numFmtId="0" fontId="14" fillId="4" borderId="1" xfId="0" applyNumberFormat="1" applyFont="1" applyFill="1" applyBorder="1" applyAlignment="1"/>
    <xf numFmtId="0" fontId="4" fillId="4" borderId="1" xfId="0" applyNumberFormat="1" applyFont="1" applyFill="1" applyBorder="1" applyAlignment="1"/>
    <xf numFmtId="0" fontId="13" fillId="4" borderId="1" xfId="0" applyNumberFormat="1" applyFont="1" applyFill="1" applyBorder="1" applyAlignment="1"/>
    <xf numFmtId="0" fontId="1" fillId="2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left" wrapText="1"/>
    </xf>
    <xf numFmtId="0" fontId="5" fillId="0" borderId="0" xfId="0" applyNumberFormat="1" applyFont="1" applyFill="1" applyBorder="1" applyAlignment="1">
      <alignment horizontal="left" vertical="top" wrapText="1"/>
    </xf>
    <xf numFmtId="3" fontId="6" fillId="0" borderId="0" xfId="0" applyNumberFormat="1" applyFont="1" applyFill="1" applyBorder="1" applyAlignment="1">
      <alignment horizontal="right"/>
    </xf>
    <xf numFmtId="49" fontId="11" fillId="3" borderId="2" xfId="0" applyNumberFormat="1" applyFont="1" applyFill="1" applyBorder="1" applyAlignment="1">
      <alignment horizontal="center" vertical="top" wrapText="1"/>
    </xf>
    <xf numFmtId="4" fontId="11" fillId="3" borderId="2" xfId="0" applyNumberFormat="1" applyFont="1" applyFill="1" applyBorder="1" applyAlignment="1">
      <alignment horizontal="center" vertical="top" wrapText="1"/>
    </xf>
    <xf numFmtId="3" fontId="11" fillId="3" borderId="2" xfId="0" applyNumberFormat="1" applyFont="1" applyFill="1" applyBorder="1" applyAlignment="1">
      <alignment horizontal="center" vertical="top" wrapText="1"/>
    </xf>
    <xf numFmtId="0" fontId="11" fillId="3" borderId="2" xfId="0" applyNumberFormat="1" applyFont="1" applyFill="1" applyBorder="1" applyAlignment="1">
      <alignment horizontal="center" vertical="top" wrapText="1"/>
    </xf>
    <xf numFmtId="49" fontId="11" fillId="3" borderId="3" xfId="0" applyNumberFormat="1" applyFont="1" applyFill="1" applyBorder="1" applyAlignment="1">
      <alignment horizontal="center" vertical="top" wrapText="1"/>
    </xf>
    <xf numFmtId="4" fontId="11" fillId="3" borderId="3" xfId="0" applyNumberFormat="1" applyFont="1" applyFill="1" applyBorder="1" applyAlignment="1">
      <alignment horizontal="center" vertical="top" wrapText="1"/>
    </xf>
    <xf numFmtId="3" fontId="11" fillId="3" borderId="3" xfId="0" applyNumberFormat="1" applyFont="1" applyFill="1" applyBorder="1" applyAlignment="1">
      <alignment horizontal="center" vertical="top" wrapText="1"/>
    </xf>
    <xf numFmtId="0" fontId="11" fillId="3" borderId="3" xfId="0" applyNumberFormat="1" applyFont="1" applyFill="1" applyBorder="1" applyAlignment="1">
      <alignment horizontal="center" vertical="top" wrapText="1"/>
    </xf>
  </cellXfs>
  <cellStyles count="2">
    <cellStyle name="Hyperkobling" xfId="1" builtinId="8"/>
    <cellStyle name="Normal" xfId="0" builtinId="0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C0C0C0"/>
      <rgbColor rgb="000100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fovi.no/objektiver/pentax-k-fatning/pentax/pentax-hd-da-20-40mm-dc-wr-sort" TargetMode="External"/><Relationship Id="rId21" Type="http://schemas.openxmlformats.org/officeDocument/2006/relationships/hyperlink" Target="http://www.fotovideo.no/foto/Objektiver/Pentax/Pentax-SMC-FA-31mm-F18-Limited-Black-Eksklusivt-normalobjektiv115296-p0000090968" TargetMode="External"/><Relationship Id="rId42" Type="http://schemas.openxmlformats.org/officeDocument/2006/relationships/hyperlink" Target="http://fovi.no/objektiver/pentax-k-fatning/pentax/smc-pentax-da-21mm" TargetMode="External"/><Relationship Id="rId47" Type="http://schemas.openxmlformats.org/officeDocument/2006/relationships/hyperlink" Target="http://fovi.no/objektiver/pentax-k-fatning/samyang-til-pentax/samyang-objektiv-24mm-f14" TargetMode="External"/><Relationship Id="rId63" Type="http://schemas.openxmlformats.org/officeDocument/2006/relationships/hyperlink" Target="http://fovi.no/objektiver/pentax-k-fatning/pentax/smc-pentax-fa-35mm" TargetMode="External"/><Relationship Id="rId68" Type="http://schemas.openxmlformats.org/officeDocument/2006/relationships/hyperlink" Target="http://fovi.no/objektiver/pentax-k-fatning/sigma-til-pentax/sigma-85mm-til-pentax" TargetMode="External"/><Relationship Id="rId84" Type="http://schemas.openxmlformats.org/officeDocument/2006/relationships/hyperlink" Target="http://fovi.no/objektiver/pentax-k-fatning/tidligere-objektiver/smc-pentax-fa-200mm" TargetMode="External"/><Relationship Id="rId89" Type="http://schemas.openxmlformats.org/officeDocument/2006/relationships/hyperlink" Target="http://fovi.no/objektiver/pentax-k-fatning/tidligere-objektiver/smc-pentax-da-18-250mm" TargetMode="External"/><Relationship Id="rId112" Type="http://schemas.openxmlformats.org/officeDocument/2006/relationships/hyperlink" Target="http://fovi.no/objektiver/pentax-k-fatning/sigma-til-pentax/sigma-18-250mm-til-pentax_1" TargetMode="External"/><Relationship Id="rId16" Type="http://schemas.openxmlformats.org/officeDocument/2006/relationships/hyperlink" Target="http://www.fotovideo.no/foto/Objektiver/Pentax/Pentax-SMC-DA-16-50mm-F28-ED-AL-IF-SDM-Profesjonell-normalzoom113175-p0000067874" TargetMode="External"/><Relationship Id="rId107" Type="http://schemas.openxmlformats.org/officeDocument/2006/relationships/hyperlink" Target="http://fovi.no/objektiver/pentax-k-fatning/pentax/pentax-hd-da-18-50mm" TargetMode="External"/><Relationship Id="rId11" Type="http://schemas.openxmlformats.org/officeDocument/2006/relationships/hyperlink" Target="http://www.fotovideo.no/foto/Objektiver/Pentax/Pentax-SMC-DA-18-55mm-F35-56-AL-WR-V%C3%A6rtettet-standardzoom118877-p0000107459" TargetMode="External"/><Relationship Id="rId32" Type="http://schemas.openxmlformats.org/officeDocument/2006/relationships/hyperlink" Target="http://www.fotovideo.no/foto/Objektiver/Pentax/Sigma-50-500mm-F45-63-APO-OS-HSM-P-Ultratelezoom-med-stabilisator120818-p0000119794" TargetMode="External"/><Relationship Id="rId37" Type="http://schemas.openxmlformats.org/officeDocument/2006/relationships/hyperlink" Target="http://fovi.no/objektiver/pentax-k-fatning/samyang-til-pentax/samyang-objektiv-12mm-fisheye-f28" TargetMode="External"/><Relationship Id="rId53" Type="http://schemas.openxmlformats.org/officeDocument/2006/relationships/hyperlink" Target="http://fovi.no/objektiver/pentax-k-fatning/samyang-til-pentax/samyang-objektiv-35mm-f-14" TargetMode="External"/><Relationship Id="rId58" Type="http://schemas.openxmlformats.org/officeDocument/2006/relationships/hyperlink" Target="http://fovi.no/objektiver/pentax-k-fatning/pentax/smc-pentax-da-35mm" TargetMode="External"/><Relationship Id="rId74" Type="http://schemas.openxmlformats.org/officeDocument/2006/relationships/hyperlink" Target="http://fovi.no/objektiver/pentax-k-fatning/tidligere-objektiver/smc-pentax-da-14mm" TargetMode="External"/><Relationship Id="rId79" Type="http://schemas.openxmlformats.org/officeDocument/2006/relationships/hyperlink" Target="http://fovi.no/objektiver/pentax-k-fatning/pentax/smc-pentax-fa-43mm-sort" TargetMode="External"/><Relationship Id="rId102" Type="http://schemas.openxmlformats.org/officeDocument/2006/relationships/hyperlink" Target="http://fovi.no/objektiver/pentax-k-fatning/pentax/smc-pentax-da-12-24mm" TargetMode="External"/><Relationship Id="rId123" Type="http://schemas.openxmlformats.org/officeDocument/2006/relationships/hyperlink" Target="http://fovi.no/objektiver/pentax-k-fatning/pentax/pentax-hd-d-fa-70-200mm" TargetMode="External"/><Relationship Id="rId128" Type="http://schemas.openxmlformats.org/officeDocument/2006/relationships/printerSettings" Target="../printerSettings/printerSettings2.bin"/><Relationship Id="rId5" Type="http://schemas.openxmlformats.org/officeDocument/2006/relationships/hyperlink" Target="http://www.fotovideo.no/foto/Objektiver/Pentax/Pentax-SMC-D-FA-100mm-F28-makro-WR-V%C3%A6rbestandig-makroobjektiv121027-p0000121676" TargetMode="External"/><Relationship Id="rId90" Type="http://schemas.openxmlformats.org/officeDocument/2006/relationships/hyperlink" Target="http://fovi.no/objektiver/pentax-k-fatning/sigma-til-pentax/sigma-17-70mm-til-pentax_1" TargetMode="External"/><Relationship Id="rId95" Type="http://schemas.openxmlformats.org/officeDocument/2006/relationships/hyperlink" Target="http://fovi.no/objektiver/pentax-k-fatning/pentax/smc-pentax-fa-77mm-silver" TargetMode="External"/><Relationship Id="rId22" Type="http://schemas.openxmlformats.org/officeDocument/2006/relationships/hyperlink" Target="http://www.fotovideo.no/foto/Objektiver/Pentax/Pentax-SMC-FA-35mm-F20-Vidvinkel-Normalobjektiv113363-p0000068889" TargetMode="External"/><Relationship Id="rId27" Type="http://schemas.openxmlformats.org/officeDocument/2006/relationships/hyperlink" Target="http://www.fotovideo.no/foto/Objektiver/Pentax/Sigma-18-200mm-F35-63-C-DC-HSM-Pentax-Superzoom-med-makrofunksjon135364-p0000175359" TargetMode="External"/><Relationship Id="rId43" Type="http://schemas.openxmlformats.org/officeDocument/2006/relationships/hyperlink" Target="http://fovi.no/objektiver/pentax-k-fatning/tidligere-objektiver/smc-pentax-d-fa-100mm-makro" TargetMode="External"/><Relationship Id="rId48" Type="http://schemas.openxmlformats.org/officeDocument/2006/relationships/hyperlink" Target="http://fovi.no/objektiver/pentax-k-fatning/sigma-til-pentax/sigma-30mm-til-pentax" TargetMode="External"/><Relationship Id="rId64" Type="http://schemas.openxmlformats.org/officeDocument/2006/relationships/hyperlink" Target="http://fovi.no/objektiver/pentax-k-fatning/sigma-til-pentax/sigma-70mm-til-pentax" TargetMode="External"/><Relationship Id="rId69" Type="http://schemas.openxmlformats.org/officeDocument/2006/relationships/hyperlink" Target="http://fovi.no/objektiver/pentax-k-fatning/pentax/smc-pentax-da-40mm-xs" TargetMode="External"/><Relationship Id="rId113" Type="http://schemas.openxmlformats.org/officeDocument/2006/relationships/hyperlink" Target="http://fovi.no/objektiver/pentax-k-fatning/pentax/smc-pentax-da-16-50mm" TargetMode="External"/><Relationship Id="rId118" Type="http://schemas.openxmlformats.org/officeDocument/2006/relationships/hyperlink" Target="http://fovi.no/objektiver/pentax-k-fatning/pentax/smc-pentax-da-50-135mm" TargetMode="External"/><Relationship Id="rId80" Type="http://schemas.openxmlformats.org/officeDocument/2006/relationships/hyperlink" Target="http://fovi.no/objektiver/pentax-k-fatning/tidligere-objektiver/smc-pentax-fa-35-80mm" TargetMode="External"/><Relationship Id="rId85" Type="http://schemas.openxmlformats.org/officeDocument/2006/relationships/hyperlink" Target="http://fovi.no/objektiver/pentax-k-fatning/sigma-til-pentax/sigma-12-24mm-til-pentax" TargetMode="External"/><Relationship Id="rId12" Type="http://schemas.openxmlformats.org/officeDocument/2006/relationships/hyperlink" Target="http://www.fotovideo.no/foto/Objektiver/Pentax/Pentax-SMC-DA-35mm-F2-4-AL-Lyssterkt-normalobjektiv122691-p0000130815" TargetMode="External"/><Relationship Id="rId17" Type="http://schemas.openxmlformats.org/officeDocument/2006/relationships/hyperlink" Target="http://www.fotovideo.no/foto/Objektiver/Pentax/Pentax-SMC-DA-200mm-F28-ED-IF-Profesjonelt-teleobjektiv115872-p0000093877" TargetMode="External"/><Relationship Id="rId33" Type="http://schemas.openxmlformats.org/officeDocument/2006/relationships/hyperlink" Target="http://www.fotovideo.no/foto/Objektiver/Pentax/Tamron-AF-SP-17-50mm-F-28-XR-Di-II-LD-P-For-Penrtax115956-p0000094299" TargetMode="External"/><Relationship Id="rId38" Type="http://schemas.openxmlformats.org/officeDocument/2006/relationships/hyperlink" Target="http://fovi.no/objektiver/pentax-k-fatning/tamron-til-pentax/tamron-sp-af-10-24mm-til-pentax" TargetMode="External"/><Relationship Id="rId59" Type="http://schemas.openxmlformats.org/officeDocument/2006/relationships/hyperlink" Target="http://fovi.no/objektiver/pentax-k-fatning/samyang-til-pentax/samyang-objektiv-50mm-f14" TargetMode="External"/><Relationship Id="rId103" Type="http://schemas.openxmlformats.org/officeDocument/2006/relationships/hyperlink" Target="http://fovi.no/objektiver/pentax-k-fatning/sigma-til-pentax/sigma-70-300mm-til-pentax" TargetMode="External"/><Relationship Id="rId108" Type="http://schemas.openxmlformats.org/officeDocument/2006/relationships/hyperlink" Target="http://fovi.no/objektiver/pentax-k-fatning/sigma-til-pentax/sigma-120-400mm-til-pentax" TargetMode="External"/><Relationship Id="rId124" Type="http://schemas.openxmlformats.org/officeDocument/2006/relationships/hyperlink" Target="http://fovi.no/objektiver/pentax-k-fatning/pentax/pentax-hd-d-fa-150-450mm" TargetMode="External"/><Relationship Id="rId129" Type="http://schemas.openxmlformats.org/officeDocument/2006/relationships/vmlDrawing" Target="../drawings/vmlDrawing1.vml"/><Relationship Id="rId54" Type="http://schemas.openxmlformats.org/officeDocument/2006/relationships/hyperlink" Target="http://fovi.no/objektiver/pentax-k-fatning/tamron-til-pentax/tamron-sp-af-70-200mm-til-pentax" TargetMode="External"/><Relationship Id="rId70" Type="http://schemas.openxmlformats.org/officeDocument/2006/relationships/hyperlink" Target="http://fovi.no/objektiver/pentax-k-fatning/tidligere-objektiver/smc-pentax-fa-j-75-300mm" TargetMode="External"/><Relationship Id="rId75" Type="http://schemas.openxmlformats.org/officeDocument/2006/relationships/hyperlink" Target="http://fovi.no/objektiver/pentax-k-fatning/pentax/pentax-hd-da-40mm-silver" TargetMode="External"/><Relationship Id="rId91" Type="http://schemas.openxmlformats.org/officeDocument/2006/relationships/hyperlink" Target="http://fovi.no/objektiver/pentax-k-fatning/pentax/smc-pentax-da-70mm" TargetMode="External"/><Relationship Id="rId96" Type="http://schemas.openxmlformats.org/officeDocument/2006/relationships/hyperlink" Target="http://fovi.no/objektiver/pentax-k-fatning/sigma-til-pentax/sigma-18-125mm-til-pentax" TargetMode="External"/><Relationship Id="rId1" Type="http://schemas.openxmlformats.org/officeDocument/2006/relationships/hyperlink" Target="http://www.fotovideo.no/foto/Objektiver/Pentax/Pentax-HD-DA-15mm-F4-ED-AL-Limited-sort-Vidvinkel-Pannekake134324-p0000170868" TargetMode="External"/><Relationship Id="rId6" Type="http://schemas.openxmlformats.org/officeDocument/2006/relationships/hyperlink" Target="http://www.fotovideo.no/foto/Objektiver/Pentax/Pentax-SMC-D-FA-50mm-F28-Makro-Makroobjektiv109941-p0000034780" TargetMode="External"/><Relationship Id="rId23" Type="http://schemas.openxmlformats.org/officeDocument/2006/relationships/hyperlink" Target="http://www.fotovideo.no/foto/Objektiver/Pentax/Pentax-SMC-FA-43mm-F19-Limited-Black-Lyssterkt-normalobjektiv115297-p0000090973" TargetMode="External"/><Relationship Id="rId28" Type="http://schemas.openxmlformats.org/officeDocument/2006/relationships/hyperlink" Target="http://www.fotovideo.no/foto/Objektiver/Pentax/Sigma-18-300mm-F35-63-C-Macro-Pentax-Ink-Rogue-Safari-Flash-booster137786-p0000186425" TargetMode="External"/><Relationship Id="rId49" Type="http://schemas.openxmlformats.org/officeDocument/2006/relationships/hyperlink" Target="http://fovi.no/objektiver/pentax-k-fatning/tamron-til-pentax/tamron-sp-af-28-75mm-til-pentax" TargetMode="External"/><Relationship Id="rId114" Type="http://schemas.openxmlformats.org/officeDocument/2006/relationships/hyperlink" Target="http://fovi.no/objektiver/pentax-k-fatning/pentax/smc-pentax-da-17-70mm" TargetMode="External"/><Relationship Id="rId119" Type="http://schemas.openxmlformats.org/officeDocument/2006/relationships/hyperlink" Target="http://fovi.no/objektiver/pentax-k-fatning/pentax/smc-pentax-da-l-50-200mm-ed" TargetMode="External"/><Relationship Id="rId44" Type="http://schemas.openxmlformats.org/officeDocument/2006/relationships/hyperlink" Target="http://fovi.no/objektiver/pentax-k-fatning/tamron-til-pentax/tamron-af-18-200mm-til-pentax" TargetMode="External"/><Relationship Id="rId60" Type="http://schemas.openxmlformats.org/officeDocument/2006/relationships/hyperlink" Target="http://fovi.no/objektiver/pentax-k-fatning/tamron-til-pentax/tamron-af-70-300mm-til-pentax" TargetMode="External"/><Relationship Id="rId65" Type="http://schemas.openxmlformats.org/officeDocument/2006/relationships/hyperlink" Target="http://fovi.no/objektiver/pentax-k-fatning/samyang-til-pentax/samyang-objektiv-135mm-f20" TargetMode="External"/><Relationship Id="rId81" Type="http://schemas.openxmlformats.org/officeDocument/2006/relationships/hyperlink" Target="http://fovi.no/objektiver/pentax-k-fatning/sigma-til-pentax/sigma-10-20mm-til-pentax" TargetMode="External"/><Relationship Id="rId86" Type="http://schemas.openxmlformats.org/officeDocument/2006/relationships/hyperlink" Target="http://fovi.no/objektiver/pentax-k-fatning/tidligere-objektiver/smc-pentax-fa-135mm" TargetMode="External"/><Relationship Id="rId130" Type="http://schemas.openxmlformats.org/officeDocument/2006/relationships/comments" Target="../comments1.xml"/><Relationship Id="rId13" Type="http://schemas.openxmlformats.org/officeDocument/2006/relationships/hyperlink" Target="http://www.fotovideo.no/foto/Objektiver/Pentax/Pentax-SMC-DA-50-200mm-F4-56-ED-WR-V%C3%A6rforseglet-telezoom118878-p0000107465" TargetMode="External"/><Relationship Id="rId18" Type="http://schemas.openxmlformats.org/officeDocument/2006/relationships/hyperlink" Target="http://www.fotovideo.no/foto/Objektiver/Pentax/Pentax-SMC-DA-50-135mm-F28-ED-IF-SDM-Profesjonell-telezoom113176-p0000067879" TargetMode="External"/><Relationship Id="rId39" Type="http://schemas.openxmlformats.org/officeDocument/2006/relationships/hyperlink" Target="http://fovi.no/objektiver/pentax-k-fatning/samyang-til-pentax/samyang-objektiv-14mm-f-28" TargetMode="External"/><Relationship Id="rId109" Type="http://schemas.openxmlformats.org/officeDocument/2006/relationships/hyperlink" Target="http://fovi.no/objektiver/pentax-k-fatning/pentax/smc-pentax-da-l-18-55mm-al" TargetMode="External"/><Relationship Id="rId34" Type="http://schemas.openxmlformats.org/officeDocument/2006/relationships/hyperlink" Target="http://fovi.no/objektiver/pentax-k-fatning/tamron-til-pentax/tamron-sp-af-90mm-til-pentax" TargetMode="External"/><Relationship Id="rId50" Type="http://schemas.openxmlformats.org/officeDocument/2006/relationships/hyperlink" Target="http://fovi.no/objektiver/pentax-k-fatning/tidligere-objektiver/smc-pentax-fa-28-105mm" TargetMode="External"/><Relationship Id="rId55" Type="http://schemas.openxmlformats.org/officeDocument/2006/relationships/hyperlink" Target="http://fovi.no/objektiver/pentax-k-fatning/pentax/smc-pentax-fa-31mm-sort" TargetMode="External"/><Relationship Id="rId76" Type="http://schemas.openxmlformats.org/officeDocument/2006/relationships/hyperlink" Target="http://fovi.no/objektiver/pentax-k-fatning/sigma-til-pentax/sigma-8-16mm-til-pentax" TargetMode="External"/><Relationship Id="rId97" Type="http://schemas.openxmlformats.org/officeDocument/2006/relationships/hyperlink" Target="http://fovi.no/objektiver/pentax-k-fatning/pentax/smc-pentax-da-200mm" TargetMode="External"/><Relationship Id="rId104" Type="http://schemas.openxmlformats.org/officeDocument/2006/relationships/hyperlink" Target="http://fovi.no/objektiver/pentax-k-fatning/pentax/pentax-hd-da-16-85mm" TargetMode="External"/><Relationship Id="rId120" Type="http://schemas.openxmlformats.org/officeDocument/2006/relationships/hyperlink" Target="http://fovi.no/objektiver/pentax-k-fatning/pentax/smc-pentax-da-50-200mm-wr" TargetMode="External"/><Relationship Id="rId125" Type="http://schemas.openxmlformats.org/officeDocument/2006/relationships/hyperlink" Target="http://fovi.no/objektiver/pentax-k-fatning/pentax/pentax-hd-da-70mm-silver" TargetMode="External"/><Relationship Id="rId7" Type="http://schemas.openxmlformats.org/officeDocument/2006/relationships/hyperlink" Target="http://www.fotovideo.no/foto/Objektiver/Pentax/Pentax-SMC-DA-12-24mm-F40-ED-AL-Vidvinkelzoom107731-p0000029518" TargetMode="External"/><Relationship Id="rId71" Type="http://schemas.openxmlformats.org/officeDocument/2006/relationships/hyperlink" Target="http://fovi.no/objektiver/pentax-k-fatning/sigma-til-pentax/sigma-105mm-macro-til-pentax" TargetMode="External"/><Relationship Id="rId92" Type="http://schemas.openxmlformats.org/officeDocument/2006/relationships/hyperlink" Target="http://fovi.no/objektiver/pentax-k-fatning/pentax/smc-pentax-da-300mm" TargetMode="External"/><Relationship Id="rId2" Type="http://schemas.openxmlformats.org/officeDocument/2006/relationships/hyperlink" Target="http://www.fotovideo.no/foto/Objektiver/Pentax/Pentax-HD-DA-55-300mm-F40-5-8-ED-WR-V%C3%A6rbeskyttet-telezoom134732-p0000172912" TargetMode="External"/><Relationship Id="rId29" Type="http://schemas.openxmlformats.org/officeDocument/2006/relationships/hyperlink" Target="http://www.fotovideo.no/foto/Objektiver/Pentax/Sigma-18-35mm-F18-A-DC-HSM-Pentax-Vidvinkelzoom133450-p0000167773" TargetMode="External"/><Relationship Id="rId24" Type="http://schemas.openxmlformats.org/officeDocument/2006/relationships/hyperlink" Target="http://www.fotovideo.no/foto/Objektiver/Pentax/Pentax-SMC-FA-50mm-F14-Lyssterkt-normalobjektiv110888-p0000037845" TargetMode="External"/><Relationship Id="rId40" Type="http://schemas.openxmlformats.org/officeDocument/2006/relationships/hyperlink" Target="http://fovi.no/objektiver/pentax-k-fatning/sigma-til-pentax/sigma-15mm-til-pentax" TargetMode="External"/><Relationship Id="rId45" Type="http://schemas.openxmlformats.org/officeDocument/2006/relationships/hyperlink" Target="http://fovi.no/objektiver/pentax-k-fatning/sigma-til-pentax/sigma-20mm-til-pentax" TargetMode="External"/><Relationship Id="rId66" Type="http://schemas.openxmlformats.org/officeDocument/2006/relationships/hyperlink" Target="http://fovi.no/objektiver/pentax-k-fatning/pentax/pentax-hd-da-35mm-makro-silver" TargetMode="External"/><Relationship Id="rId87" Type="http://schemas.openxmlformats.org/officeDocument/2006/relationships/hyperlink" Target="http://fovi.no/objektiver/pentax-k-fatning/pentax/smc-pentax-da-50mm" TargetMode="External"/><Relationship Id="rId110" Type="http://schemas.openxmlformats.org/officeDocument/2006/relationships/hyperlink" Target="http://fovi.no/objektiver/pentax-k-fatning/pentax/smc-pentax-da-18-55mm-al-ii" TargetMode="External"/><Relationship Id="rId115" Type="http://schemas.openxmlformats.org/officeDocument/2006/relationships/hyperlink" Target="http://fovi.no/objektiver/pentax-k-fatning/pentax/smc-pentax-da-18-135mm" TargetMode="External"/><Relationship Id="rId61" Type="http://schemas.openxmlformats.org/officeDocument/2006/relationships/hyperlink" Target="http://fovi.no/objektiver/pentax-k-fatning/tidligere-objektiver/smc-pentax-fa-70-200mm_1" TargetMode="External"/><Relationship Id="rId82" Type="http://schemas.openxmlformats.org/officeDocument/2006/relationships/hyperlink" Target="http://fovi.no/objektiver/pentax-k-fatning/pentax/smc-pentax-fa-50mm" TargetMode="External"/><Relationship Id="rId19" Type="http://schemas.openxmlformats.org/officeDocument/2006/relationships/hyperlink" Target="http://www.fotovideo.no/foto/Objektiver/Pentax/Pentax-SMC-DA-55mm-14-SDM-Meget-lyssterkt-normalobjektiv117617-p0000101009" TargetMode="External"/><Relationship Id="rId14" Type="http://schemas.openxmlformats.org/officeDocument/2006/relationships/hyperlink" Target="http://www.fotovideo.no/foto/Objektiver/Pentax/Pentax-SMC-DA-50mm-F18-Lyssterk-normal-kort-tele-for-Pentax129862-p0000153408" TargetMode="External"/><Relationship Id="rId30" Type="http://schemas.openxmlformats.org/officeDocument/2006/relationships/hyperlink" Target="http://www.fotovideo.no/foto/Objektiver/Pentax/Sigma-35mm-F14-A-DG-HSM-Pentax-Lyssterk-vidvinkel133305-p0000167117" TargetMode="External"/><Relationship Id="rId35" Type="http://schemas.openxmlformats.org/officeDocument/2006/relationships/hyperlink" Target="http://fovi.no/objektiver/pentax-k-fatning/samyang-til-pentax/samyang-objektiv-10mm-f28-ed-as-ncs-aps-c" TargetMode="External"/><Relationship Id="rId56" Type="http://schemas.openxmlformats.org/officeDocument/2006/relationships/hyperlink" Target="http://fovi.no/objektiver/pentax-k-fatning/sigma-til-pentax/sigma-50mm-til-pentax" TargetMode="External"/><Relationship Id="rId77" Type="http://schemas.openxmlformats.org/officeDocument/2006/relationships/hyperlink" Target="http://fovi.no/objektiver/pentax-k-fatning/tidligere-objektiver/smc-pentax-fa-j-28-80mm" TargetMode="External"/><Relationship Id="rId100" Type="http://schemas.openxmlformats.org/officeDocument/2006/relationships/hyperlink" Target="http://fovi.no/objektiver/pentax-k-fatning/pentax/smc-pentax-da-10-17mm" TargetMode="External"/><Relationship Id="rId105" Type="http://schemas.openxmlformats.org/officeDocument/2006/relationships/hyperlink" Target="http://fovi.no/objektiver/pentax-k-fatning/pentax/smc-pentax-f-17-28mm-fisheye" TargetMode="External"/><Relationship Id="rId126" Type="http://schemas.openxmlformats.org/officeDocument/2006/relationships/hyperlink" Target="http://www.japanphoto.no/sigma-17-50mm-f-28-ex-dc-os-hsm-for-pentax" TargetMode="External"/><Relationship Id="rId8" Type="http://schemas.openxmlformats.org/officeDocument/2006/relationships/hyperlink" Target="http://www.fotovideo.no/foto/Objektiver/Pentax/Pentax-SMC-DA-17-70mm-F40-AL-IF-SDM-Normalzoom-av-h%C3%B8y-kvalitet116819-p0000097719" TargetMode="External"/><Relationship Id="rId51" Type="http://schemas.openxmlformats.org/officeDocument/2006/relationships/hyperlink" Target="http://fovi.no/objektiver/pentax-k-fatning/pentax/pentax-hd-da-21mm-silver" TargetMode="External"/><Relationship Id="rId72" Type="http://schemas.openxmlformats.org/officeDocument/2006/relationships/hyperlink" Target="http://fovi.no/objektiver/pentax-k-fatning/pentax/smc-pentax-da-40mm" TargetMode="External"/><Relationship Id="rId93" Type="http://schemas.openxmlformats.org/officeDocument/2006/relationships/hyperlink" Target="http://fovi.no/objektiver/pentax-k-fatning/sigma-til-pentax/sigma-18-50mm-til-pentax" TargetMode="External"/><Relationship Id="rId98" Type="http://schemas.openxmlformats.org/officeDocument/2006/relationships/hyperlink" Target="http://fovi.no/objektiver/pentax-k-fatning/sigma-til-pentax/sigma-50-200mm-til-pentax" TargetMode="External"/><Relationship Id="rId121" Type="http://schemas.openxmlformats.org/officeDocument/2006/relationships/hyperlink" Target="http://fovi.no/objektiver/pentax-k-fatning/pentax/smc-pentax-da-55-300mm_1" TargetMode="External"/><Relationship Id="rId3" Type="http://schemas.openxmlformats.org/officeDocument/2006/relationships/hyperlink" Target="http://www.fotovideo.no/foto/Objektiver/Pentax/Pentax-HD-DA-560mm-F56-ED-AW-Profesjonell-supertele130928-p0000156866" TargetMode="External"/><Relationship Id="rId25" Type="http://schemas.openxmlformats.org/officeDocument/2006/relationships/hyperlink" Target="http://www.fotovideo.no/foto/Objektiver/Pentax/Pentax-SMC-FA-77mm-F18-Limited-Black-Kort-tele-portrettobjektiv115298-p0000090978" TargetMode="External"/><Relationship Id="rId46" Type="http://schemas.openxmlformats.org/officeDocument/2006/relationships/hyperlink" Target="http://fovi.no/objektiver/pentax-k-fatning/tidligere-objektiver/smc-pentax-fa-j-18-35mm" TargetMode="External"/><Relationship Id="rId67" Type="http://schemas.openxmlformats.org/officeDocument/2006/relationships/hyperlink" Target="http://fovi.no/objektiver/pentax-k-fatning/samyang-til-pentax/samyang-objektiv-8mm-f35-fisheye" TargetMode="External"/><Relationship Id="rId116" Type="http://schemas.openxmlformats.org/officeDocument/2006/relationships/hyperlink" Target="http://fovi.no/objektiver/pentax-k-fatning/pentax/smc-pentax-da-18-270mm" TargetMode="External"/><Relationship Id="rId20" Type="http://schemas.openxmlformats.org/officeDocument/2006/relationships/hyperlink" Target="http://www.fotovideo.no/foto/Objektiver/Pentax/Pentax-SMC-DA-60-250mm-40-ED-IF-SDM-Profesjonell-supertele117616-p0000101004" TargetMode="External"/><Relationship Id="rId41" Type="http://schemas.openxmlformats.org/officeDocument/2006/relationships/hyperlink" Target="http://fovi.no/objektiver/pentax-k-fatning/tamron-til-pentax/tamron-sp-af-17-50mm-til-pentax" TargetMode="External"/><Relationship Id="rId62" Type="http://schemas.openxmlformats.org/officeDocument/2006/relationships/hyperlink" Target="http://fovi.no/objektiver/pentax-k-fatning/samyang-til-pentax/samyang-objektiv-85mm-f14" TargetMode="External"/><Relationship Id="rId83" Type="http://schemas.openxmlformats.org/officeDocument/2006/relationships/hyperlink" Target="http://fovi.no/objektiver/pentax-k-fatning/pentax/smc-pentax-d-fa-50mm-makro" TargetMode="External"/><Relationship Id="rId88" Type="http://schemas.openxmlformats.org/officeDocument/2006/relationships/hyperlink" Target="http://fovi.no/objektiver/pentax-k-fatning/pentax/smc-pentax-da-55mm" TargetMode="External"/><Relationship Id="rId111" Type="http://schemas.openxmlformats.org/officeDocument/2006/relationships/hyperlink" Target="http://fovi.no/objektiver/pentax-k-fatning/sigma-til-pentax/sigma-150-500mm-til-pentax" TargetMode="External"/><Relationship Id="rId15" Type="http://schemas.openxmlformats.org/officeDocument/2006/relationships/hyperlink" Target="http://www.fotovideo.no/foto/Objektiver/Pentax/Pentax-SMC-DA-Fisheye-10-17mm-35-45-ED-Fisheye-Ultravidvinkel109942-p0000034781" TargetMode="External"/><Relationship Id="rId36" Type="http://schemas.openxmlformats.org/officeDocument/2006/relationships/hyperlink" Target="http://fovi.no/objektiver/pentax-k-fatning/tidligere-objektiver/smc-pentax-da-15mm" TargetMode="External"/><Relationship Id="rId57" Type="http://schemas.openxmlformats.org/officeDocument/2006/relationships/hyperlink" Target="http://fovi.no/objektiver/pentax-k-fatning/tidligere-objektiver/smc-pentax-da-35mm-makro" TargetMode="External"/><Relationship Id="rId106" Type="http://schemas.openxmlformats.org/officeDocument/2006/relationships/hyperlink" Target="http://fovi.no/objektiver/pentax-k-fatning/sigma-til-pentax/sigma-70-300mm-til-pentax_1" TargetMode="External"/><Relationship Id="rId127" Type="http://schemas.openxmlformats.org/officeDocument/2006/relationships/hyperlink" Target="http://fovi.no/objektiver/pentax-k-fatning/sigma-til-pentax/sigma-17-50mm-til-pentax" TargetMode="External"/><Relationship Id="rId10" Type="http://schemas.openxmlformats.org/officeDocument/2006/relationships/hyperlink" Target="http://www.fotovideo.no/foto/Objektiver/Pentax/Pentax-SMC-DA-18-270mm-F35-63-ED-SDM-Ultrazoom130927-p0000156857" TargetMode="External"/><Relationship Id="rId31" Type="http://schemas.openxmlformats.org/officeDocument/2006/relationships/hyperlink" Target="http://www.fotovideo.no/foto/Objektiver/Pentax/Sigma-4-5mm-F28-EX-DC-Fisheye-HSM-Penta-Ekstrem-sirkul%C3%A6r-fisheye123200-p0000132677" TargetMode="External"/><Relationship Id="rId52" Type="http://schemas.openxmlformats.org/officeDocument/2006/relationships/hyperlink" Target="http://fovi.no/objektiver/pentax-k-fatning/tamron-til-pentax/tamron-af-28-300mm-til-pentax" TargetMode="External"/><Relationship Id="rId73" Type="http://schemas.openxmlformats.org/officeDocument/2006/relationships/hyperlink" Target="http://fovi.no/objektiver/pentax-k-fatning/tidligere-objektiver/smc-pentax-da-16-45mm" TargetMode="External"/><Relationship Id="rId78" Type="http://schemas.openxmlformats.org/officeDocument/2006/relationships/hyperlink" Target="http://fovi.no/objektiver/pentax-k-fatning/sigma-til-pentax/sigma-10-20mm-til-pentax_1" TargetMode="External"/><Relationship Id="rId94" Type="http://schemas.openxmlformats.org/officeDocument/2006/relationships/hyperlink" Target="http://fovi.no/objektiver/pentax-k-fatning/sigma-til-pentax/sigma-18-200mm-til-pentax" TargetMode="External"/><Relationship Id="rId99" Type="http://schemas.openxmlformats.org/officeDocument/2006/relationships/hyperlink" Target="http://fovi.no/objektiver/pentax-k-fatning/sigma-til-pentax/sigma-50-500mm-til-pentax" TargetMode="External"/><Relationship Id="rId101" Type="http://schemas.openxmlformats.org/officeDocument/2006/relationships/hyperlink" Target="http://fovi.no/objektiver/pentax-k-fatning/sigma-til-pentax/sigma-70-200mm-til-pentax" TargetMode="External"/><Relationship Id="rId122" Type="http://schemas.openxmlformats.org/officeDocument/2006/relationships/hyperlink" Target="http://fovi.no/objektiver/pentax-k-fatning/pentax/smc-pentax-da-60-250mm" TargetMode="External"/><Relationship Id="rId4" Type="http://schemas.openxmlformats.org/officeDocument/2006/relationships/hyperlink" Target="http://www.fotovideo.no/foto/Objektiver/Pentax/Pentax-SMC-D-FA645-55mm-F2-8AL-IF-SDM-AW-V%C3%A6rforseglet-vidvinkelobjektiv123292-p0000133025" TargetMode="External"/><Relationship Id="rId9" Type="http://schemas.openxmlformats.org/officeDocument/2006/relationships/hyperlink" Target="http://www.fotovideo.no/foto/Objektiver/Pentax/Pentax-SMC-DA-18-135mm-F3-5-5-6ED-AL-WR-V%C3%A6rforseglet-superzoom122805-p0000131202" TargetMode="External"/><Relationship Id="rId26" Type="http://schemas.openxmlformats.org/officeDocument/2006/relationships/hyperlink" Target="http://www.fotovideo.no/foto/Objektiver/Pentax/Sigma-10-20mm-F4-56-EX-DC-Pentax-Vidvinkelzoom106590-p00000139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Z52"/>
  <sheetViews>
    <sheetView zoomScaleNormal="100" workbookViewId="0">
      <selection activeCell="A25" sqref="A25:E25"/>
    </sheetView>
  </sheetViews>
  <sheetFormatPr baseColWidth="10" defaultColWidth="9.140625" defaultRowHeight="12.75" x14ac:dyDescent="0.2"/>
  <cols>
    <col min="1" max="1" width="33.5703125" bestFit="1" customWidth="1"/>
    <col min="2" max="2" width="10" hidden="1" customWidth="1"/>
    <col min="3" max="3" width="28.140625" style="13" customWidth="1"/>
    <col min="4" max="4" width="39.140625" bestFit="1" customWidth="1"/>
    <col min="5" max="5" width="40.42578125" bestFit="1" customWidth="1"/>
    <col min="6" max="6" width="17.140625" customWidth="1"/>
    <col min="7" max="24" width="7" bestFit="1" customWidth="1"/>
    <col min="25" max="25" width="8" bestFit="1" customWidth="1"/>
  </cols>
  <sheetData>
    <row r="1" spans="1:26" ht="21" customHeight="1" x14ac:dyDescent="0.3">
      <c r="A1" s="35" t="s">
        <v>0</v>
      </c>
      <c r="B1" s="36"/>
      <c r="C1" s="36"/>
      <c r="D1" s="36"/>
      <c r="E1" s="36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</row>
    <row r="2" spans="1:26" ht="15" customHeight="1" x14ac:dyDescent="0.2">
      <c r="A2" s="1"/>
      <c r="B2" s="1"/>
      <c r="C2" s="1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</row>
    <row r="3" spans="1:26" ht="15" customHeight="1" x14ac:dyDescent="0.2">
      <c r="A3" s="1"/>
      <c r="B3" s="1"/>
      <c r="C3" s="1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2"/>
    </row>
    <row r="4" spans="1:26" ht="15" customHeight="1" x14ac:dyDescent="0.2">
      <c r="A4" s="29" t="s">
        <v>1</v>
      </c>
      <c r="B4" s="30"/>
      <c r="C4" s="30" t="s">
        <v>20</v>
      </c>
      <c r="D4" s="30" t="s">
        <v>21</v>
      </c>
      <c r="E4" s="30" t="s">
        <v>22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2"/>
    </row>
    <row r="5" spans="1:26" ht="15" customHeight="1" x14ac:dyDescent="0.2">
      <c r="A5" s="31"/>
      <c r="B5" s="10"/>
      <c r="C5" s="19" t="s">
        <v>164</v>
      </c>
      <c r="D5" s="20" t="s">
        <v>121</v>
      </c>
      <c r="E5" s="22" t="s">
        <v>75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2"/>
    </row>
    <row r="6" spans="1:26" ht="15" customHeight="1" x14ac:dyDescent="0.25">
      <c r="A6" s="32" t="s">
        <v>2</v>
      </c>
      <c r="B6" s="25"/>
      <c r="C6" s="26">
        <f>VLOOKUP(C5,Objektiv!A6:D140,4,FALSE)</f>
        <v>21</v>
      </c>
      <c r="D6" s="27">
        <f>VLOOKUP(D5,Objektiv!A6:D140,4,FALSE)</f>
        <v>40</v>
      </c>
      <c r="E6" s="28" t="str">
        <f>VLOOKUP(E5,Objektiv!A6:D140,4,FALSE)</f>
        <v>50</v>
      </c>
      <c r="G6" s="9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2"/>
    </row>
    <row r="7" spans="1:26" ht="15" customHeight="1" x14ac:dyDescent="0.25">
      <c r="A7" s="32" t="s">
        <v>3</v>
      </c>
      <c r="B7" s="25"/>
      <c r="C7" s="27">
        <f>VLOOKUP(C5,Objektiv!A6:E133,4,FALSE)</f>
        <v>21</v>
      </c>
      <c r="D7" s="27">
        <f>VLOOKUP(D5,Objektiv!A6:E133,4,FALSE)</f>
        <v>40</v>
      </c>
      <c r="E7" s="28" t="str">
        <f>VLOOKUP(E5,Objektiv!A6:E133,4,FALSE)</f>
        <v>50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2"/>
    </row>
    <row r="8" spans="1:26" ht="15" customHeight="1" x14ac:dyDescent="0.25">
      <c r="A8" s="32" t="s">
        <v>4</v>
      </c>
      <c r="B8" s="25"/>
      <c r="C8" s="27">
        <f>VLOOKUP(C5,Objektiv!A6:C133,2,FALSE)</f>
        <v>0.17</v>
      </c>
      <c r="D8" s="23">
        <f>VLOOKUP(D5,Objektiv!A6:C133,2,FALSE)</f>
        <v>0.13</v>
      </c>
      <c r="E8" s="23">
        <f>VLOOKUP(E5,Objektiv!A6:C133,2,FALSE)</f>
        <v>0.24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2"/>
    </row>
    <row r="9" spans="1:26" ht="15" customHeight="1" x14ac:dyDescent="0.25">
      <c r="A9" s="32" t="s">
        <v>18</v>
      </c>
      <c r="B9" s="25"/>
      <c r="C9" s="27">
        <f>C7*C8</f>
        <v>3.5700000000000003</v>
      </c>
      <c r="D9" s="23">
        <f>D7*D8</f>
        <v>5.2</v>
      </c>
      <c r="E9" s="23">
        <f>E7*E8</f>
        <v>12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2"/>
    </row>
    <row r="10" spans="1:26" ht="15" customHeight="1" x14ac:dyDescent="0.2">
      <c r="A10" s="33" t="s">
        <v>5</v>
      </c>
      <c r="B10" s="3">
        <v>6</v>
      </c>
      <c r="C10" s="21">
        <f>IF((C9=0),0,((C9+B10)/C7))</f>
        <v>0.45571428571428574</v>
      </c>
      <c r="D10" s="21">
        <f>IF((D9=0),0,((D9+B10)/D7))</f>
        <v>0.27999999999999997</v>
      </c>
      <c r="E10" s="21">
        <f>IF((E9=0),0,((E9+B10)/E7))</f>
        <v>0.36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2"/>
    </row>
    <row r="11" spans="1:26" ht="15" customHeight="1" x14ac:dyDescent="0.2">
      <c r="A11" s="33" t="s">
        <v>6</v>
      </c>
      <c r="B11" s="3">
        <v>9</v>
      </c>
      <c r="C11" s="21">
        <f>IF((C9=0),0,((C9+B11)/C7))</f>
        <v>0.59857142857142853</v>
      </c>
      <c r="D11" s="21">
        <f>IF((D9=0),0,((D9+B11)/D7))</f>
        <v>0.35499999999999998</v>
      </c>
      <c r="E11" s="21">
        <f>IF((E9=0),0,((E9+BA11)/E7))</f>
        <v>0.24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2"/>
    </row>
    <row r="12" spans="1:26" ht="15" customHeight="1" x14ac:dyDescent="0.2">
      <c r="A12" s="33" t="s">
        <v>7</v>
      </c>
      <c r="B12" s="3">
        <v>12</v>
      </c>
      <c r="C12" s="21">
        <f>IF((C9=0),0,((C9+B12)/C7))</f>
        <v>0.74142857142857144</v>
      </c>
      <c r="D12" s="21">
        <f>IF((D9=0),0,((D9+B12)/D7))</f>
        <v>0.43</v>
      </c>
      <c r="E12" s="21">
        <f>IF((E9=0),0,((E9+B12)/E7))</f>
        <v>0.48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2"/>
    </row>
    <row r="13" spans="1:26" ht="15" customHeight="1" x14ac:dyDescent="0.2">
      <c r="A13" s="33" t="s">
        <v>8</v>
      </c>
      <c r="B13" s="3">
        <v>13</v>
      </c>
      <c r="C13" s="21">
        <f>IF((C9=0),0,((C9+B13)/C7))</f>
        <v>0.78904761904761911</v>
      </c>
      <c r="D13" s="21">
        <f>IF((D9=0),0,((D9+B13)/D7))</f>
        <v>0.45499999999999996</v>
      </c>
      <c r="E13" s="21">
        <f>IF((E9=0),0,((E9+B13)/E7))</f>
        <v>0.5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2"/>
    </row>
    <row r="14" spans="1:26" ht="15" customHeight="1" x14ac:dyDescent="0.2">
      <c r="A14" s="33" t="s">
        <v>9</v>
      </c>
      <c r="B14" s="3">
        <v>16</v>
      </c>
      <c r="C14" s="21">
        <f>IF((C9=0),0,((C9+B14)/C7))</f>
        <v>0.9319047619047619</v>
      </c>
      <c r="D14" s="21">
        <f>IF((D9=0),0,((D9+B14)/D7))</f>
        <v>0.53</v>
      </c>
      <c r="E14" s="21">
        <f>IF((E9=0),0,((E9+B14)/E7))</f>
        <v>0.56000000000000005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2"/>
    </row>
    <row r="15" spans="1:26" ht="15" customHeight="1" x14ac:dyDescent="0.2">
      <c r="A15" s="33" t="s">
        <v>10</v>
      </c>
      <c r="B15" s="3">
        <v>20</v>
      </c>
      <c r="C15" s="21">
        <f>IF((C9=0),0,((C9+B15)/C7))</f>
        <v>1.1223809523809525</v>
      </c>
      <c r="D15" s="21">
        <f>IF((D9=0),0,((D9+B15)/D7))</f>
        <v>0.63</v>
      </c>
      <c r="E15" s="21">
        <f>IF((E9=0),0,((E9+B15)/E7))</f>
        <v>0.64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2"/>
    </row>
    <row r="16" spans="1:26" ht="15" customHeight="1" x14ac:dyDescent="0.2">
      <c r="A16" s="33" t="s">
        <v>11</v>
      </c>
      <c r="B16" s="3">
        <v>21</v>
      </c>
      <c r="C16" s="21">
        <f>IF((C9=0),0,((C9+B16)/C7))</f>
        <v>1.17</v>
      </c>
      <c r="D16" s="21">
        <f>IF((D9=0),0,((D9+B16)/D7))</f>
        <v>0.65500000000000003</v>
      </c>
      <c r="E16" s="21">
        <f>IF((E9=0),0,((E9+B16)/E7))</f>
        <v>0.66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2"/>
    </row>
    <row r="17" spans="1:26" ht="15" customHeight="1" x14ac:dyDescent="0.2">
      <c r="A17" s="33" t="s">
        <v>12</v>
      </c>
      <c r="B17" s="3">
        <v>25</v>
      </c>
      <c r="C17" s="21">
        <f>IF((C9=0),0,((C9+B17)/C7))</f>
        <v>1.3604761904761904</v>
      </c>
      <c r="D17" s="21">
        <f>IF((D9=0),0,((D9+B17)/D7))</f>
        <v>0.755</v>
      </c>
      <c r="E17" s="21">
        <f>IF((E9=0),0,((E9+B17)/E7))</f>
        <v>0.74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2"/>
    </row>
    <row r="18" spans="1:26" ht="15" customHeight="1" x14ac:dyDescent="0.2">
      <c r="A18" s="33" t="s">
        <v>13</v>
      </c>
      <c r="B18" s="3">
        <v>28</v>
      </c>
      <c r="C18" s="21">
        <f>IF((C9=0),0,((C9+B18)/C7))</f>
        <v>1.5033333333333334</v>
      </c>
      <c r="D18" s="21">
        <f>IF((D9=0),0,((D9+B18)/D7))</f>
        <v>0.83000000000000007</v>
      </c>
      <c r="E18" s="21">
        <f>IF((E9=0),0,((E9+B18)/E7))</f>
        <v>0.8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2"/>
    </row>
    <row r="19" spans="1:26" ht="15" customHeight="1" x14ac:dyDescent="0.2">
      <c r="A19" s="33" t="s">
        <v>14</v>
      </c>
      <c r="B19" s="3">
        <v>30</v>
      </c>
      <c r="C19" s="21">
        <f>IF((C9=0),0,((C9+B19)/C7))</f>
        <v>1.5985714285714285</v>
      </c>
      <c r="D19" s="21">
        <f>IF((D9=0),0,((D9+B19)/D7))</f>
        <v>0.88000000000000012</v>
      </c>
      <c r="E19" s="21">
        <f>IF((E9=0),0,((E9+B19)/E7))</f>
        <v>0.84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2"/>
    </row>
    <row r="20" spans="1:26" ht="15" customHeight="1" x14ac:dyDescent="0.2">
      <c r="A20" s="33" t="s">
        <v>15</v>
      </c>
      <c r="B20" s="3">
        <v>31</v>
      </c>
      <c r="C20" s="21">
        <f>IF((C9=0),0,((C9+B20)/C7))</f>
        <v>1.6461904761904762</v>
      </c>
      <c r="D20" s="21">
        <f>IF((D9=0),0,((D9+B20)/D7))</f>
        <v>0.90500000000000003</v>
      </c>
      <c r="E20" s="21">
        <f>IF((E9=0),0,((E9+B20)/E7))</f>
        <v>0.86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2"/>
    </row>
    <row r="21" spans="1:26" ht="15" customHeight="1" x14ac:dyDescent="0.2">
      <c r="A21" s="33" t="s">
        <v>16</v>
      </c>
      <c r="B21" s="3">
        <v>35</v>
      </c>
      <c r="C21" s="21">
        <f>IF((C9=0),0,((C9+B20)/C7))</f>
        <v>1.6461904761904762</v>
      </c>
      <c r="D21" s="21">
        <f>IF((D9=0),0,((D9+B21)/D7))</f>
        <v>1.0050000000000001</v>
      </c>
      <c r="E21" s="21">
        <f>IF((E9=0),0,((E9+B21)/E7))</f>
        <v>0.94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2"/>
    </row>
    <row r="22" spans="1:26" ht="15" customHeight="1" x14ac:dyDescent="0.2">
      <c r="A22" s="34" t="s">
        <v>175</v>
      </c>
      <c r="B22" s="3"/>
      <c r="C22" s="21" t="str">
        <f>(1*C7)-C9 &amp; " mm"</f>
        <v>17,43 mm</v>
      </c>
      <c r="D22" s="21" t="str">
        <f>(1*D7)-D9 &amp; " mm"</f>
        <v>34,8 mm</v>
      </c>
      <c r="E22" s="21" t="str">
        <f>(1*E7)-E9 &amp; " mm"</f>
        <v>38 mm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2"/>
    </row>
    <row r="23" spans="1:26" ht="15" customHeight="1" x14ac:dyDescent="0.2">
      <c r="A23" s="1"/>
      <c r="B23" s="1"/>
      <c r="C23" s="1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2"/>
    </row>
    <row r="24" spans="1:26" ht="15" customHeight="1" x14ac:dyDescent="0.2">
      <c r="A24" s="1"/>
      <c r="B24" s="1"/>
      <c r="C24" s="1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2"/>
    </row>
    <row r="25" spans="1:26" ht="15" customHeight="1" x14ac:dyDescent="0.2">
      <c r="A25" s="37" t="s">
        <v>17</v>
      </c>
      <c r="B25" s="36"/>
      <c r="C25" s="36"/>
      <c r="D25" s="36"/>
      <c r="E25" s="36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2"/>
    </row>
    <row r="26" spans="1:26" ht="15" customHeight="1" x14ac:dyDescent="0.2">
      <c r="A26" s="14" t="s">
        <v>162</v>
      </c>
      <c r="B26" s="1"/>
      <c r="C26" s="1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2"/>
    </row>
    <row r="27" spans="1:26" ht="15" customHeight="1" x14ac:dyDescent="0.2">
      <c r="A27" s="1"/>
      <c r="B27" s="1"/>
      <c r="C27" s="1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2"/>
    </row>
    <row r="28" spans="1:26" ht="15" customHeight="1" x14ac:dyDescent="0.2">
      <c r="A28" s="1"/>
      <c r="B28" s="1"/>
      <c r="C28" s="1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2"/>
    </row>
    <row r="29" spans="1:26" ht="15" customHeight="1" x14ac:dyDescent="0.2">
      <c r="A29" s="38" t="s">
        <v>19</v>
      </c>
      <c r="B29" s="38"/>
      <c r="C29" s="38"/>
      <c r="D29" s="38"/>
      <c r="E29" s="3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2"/>
    </row>
    <row r="30" spans="1:26" ht="15" customHeight="1" x14ac:dyDescent="0.2">
      <c r="A30" s="38"/>
      <c r="B30" s="38"/>
      <c r="C30" s="38"/>
      <c r="D30" s="38"/>
      <c r="E30" s="3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2"/>
    </row>
    <row r="31" spans="1:26" ht="30.75" customHeight="1" x14ac:dyDescent="0.2">
      <c r="A31" s="38"/>
      <c r="B31" s="38"/>
      <c r="C31" s="38"/>
      <c r="D31" s="38"/>
      <c r="E31" s="3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2"/>
    </row>
    <row r="32" spans="1:26" ht="15" customHeight="1" x14ac:dyDescent="0.2">
      <c r="A32" s="1"/>
      <c r="B32" s="1"/>
      <c r="C32" s="1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2"/>
    </row>
    <row r="33" spans="1:25" ht="15" customHeight="1" x14ac:dyDescent="0.2">
      <c r="A33" s="1"/>
      <c r="B33" s="1"/>
      <c r="C33" s="1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2"/>
    </row>
    <row r="34" spans="1:25" ht="15" customHeight="1" x14ac:dyDescent="0.2">
      <c r="A34" s="1"/>
      <c r="B34" s="1"/>
      <c r="C34" s="1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2"/>
    </row>
    <row r="35" spans="1:25" ht="15" customHeight="1" x14ac:dyDescent="0.2">
      <c r="A35" s="1"/>
      <c r="B35" s="1"/>
      <c r="C35" s="1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2"/>
    </row>
    <row r="36" spans="1:25" ht="15" customHeight="1" x14ac:dyDescent="0.2">
      <c r="A36" s="1"/>
      <c r="B36" s="1"/>
      <c r="C36" s="1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2"/>
    </row>
    <row r="37" spans="1:25" ht="15" customHeight="1" x14ac:dyDescent="0.2">
      <c r="A37" s="1"/>
      <c r="B37" s="1"/>
      <c r="C37" s="1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2"/>
    </row>
    <row r="38" spans="1:25" ht="15" customHeight="1" x14ac:dyDescent="0.2">
      <c r="A38" s="1"/>
      <c r="B38" s="1"/>
      <c r="C38" s="1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2"/>
    </row>
    <row r="39" spans="1:25" ht="15" customHeight="1" x14ac:dyDescent="0.2">
      <c r="A39" s="1"/>
      <c r="B39" s="1"/>
      <c r="C39" s="1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2"/>
    </row>
    <row r="40" spans="1:25" ht="15" customHeight="1" x14ac:dyDescent="0.2">
      <c r="A40" s="1"/>
      <c r="B40" s="1"/>
      <c r="C40" s="1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2"/>
    </row>
    <row r="41" spans="1:25" ht="15" customHeight="1" x14ac:dyDescent="0.2">
      <c r="A41" s="1"/>
      <c r="B41" s="1"/>
      <c r="C41" s="1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2"/>
    </row>
    <row r="42" spans="1:25" ht="15" customHeight="1" x14ac:dyDescent="0.2">
      <c r="A42" s="1"/>
      <c r="B42" s="1"/>
      <c r="C42" s="1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2"/>
    </row>
    <row r="43" spans="1:25" ht="15" customHeight="1" x14ac:dyDescent="0.2">
      <c r="A43" s="1"/>
      <c r="B43" s="1"/>
      <c r="C43" s="1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2"/>
    </row>
    <row r="44" spans="1:25" ht="15" customHeight="1" x14ac:dyDescent="0.2">
      <c r="A44" s="1"/>
      <c r="B44" s="1"/>
      <c r="C44" s="1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2"/>
    </row>
    <row r="45" spans="1:25" ht="15" customHeight="1" x14ac:dyDescent="0.2">
      <c r="A45" s="1"/>
      <c r="B45" s="1"/>
      <c r="C45" s="1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2"/>
    </row>
    <row r="46" spans="1:25" ht="15" customHeight="1" x14ac:dyDescent="0.2">
      <c r="A46" s="1"/>
      <c r="B46" s="1"/>
      <c r="C46" s="1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2"/>
    </row>
    <row r="47" spans="1:25" ht="15" customHeight="1" x14ac:dyDescent="0.2">
      <c r="A47" s="1"/>
      <c r="B47" s="1"/>
      <c r="C47" s="1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2"/>
    </row>
    <row r="48" spans="1:25" ht="15" customHeight="1" x14ac:dyDescent="0.2">
      <c r="A48" s="1"/>
      <c r="B48" s="1"/>
      <c r="C48" s="1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2"/>
    </row>
    <row r="49" spans="1:25" ht="15" customHeight="1" x14ac:dyDescent="0.2">
      <c r="A49" s="1"/>
      <c r="B49" s="1"/>
      <c r="C49" s="1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2"/>
    </row>
    <row r="50" spans="1:25" ht="15" customHeight="1" x14ac:dyDescent="0.2">
      <c r="A50" s="1"/>
      <c r="B50" s="1"/>
      <c r="C50" s="1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2"/>
    </row>
    <row r="51" spans="1:25" ht="15" customHeight="1" x14ac:dyDescent="0.2">
      <c r="A51" s="1"/>
      <c r="B51" s="1"/>
      <c r="C51" s="1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2"/>
    </row>
    <row r="52" spans="1:25" ht="12.75" customHeight="1" x14ac:dyDescent="0.2">
      <c r="A52" s="2"/>
      <c r="B52" s="2"/>
      <c r="C52" s="1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</sheetData>
  <mergeCells count="3">
    <mergeCell ref="A1:E1"/>
    <mergeCell ref="A25:E25"/>
    <mergeCell ref="A29:E31"/>
  </mergeCells>
  <dataValidations count="1">
    <dataValidation type="list" allowBlank="1" showInputMessage="1" showErrorMessage="1" sqref="C5 D5 E5">
      <formula1>objektiv</formula1>
    </dataValidation>
  </dataValidations>
  <pageMargins left="0.78740157499999996" right="0.78740157499999996" top="0.984251969" bottom="0.984251969" header="0.5" footer="0.5"/>
  <pageSetup paperSize="9" firstPageNumber="0" fitToWidth="0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11"/>
  <dimension ref="A2:J180"/>
  <sheetViews>
    <sheetView tabSelected="1" topLeftCell="A70" zoomScaleNormal="100" workbookViewId="0">
      <selection activeCell="N74" sqref="N74"/>
    </sheetView>
  </sheetViews>
  <sheetFormatPr baseColWidth="10" defaultRowHeight="12.75" x14ac:dyDescent="0.2"/>
  <cols>
    <col min="1" max="1" width="60.140625" style="7" customWidth="1"/>
    <col min="2" max="2" width="11.7109375" style="4" bestFit="1" customWidth="1"/>
    <col min="3" max="3" width="11.42578125" style="8" bestFit="1" customWidth="1"/>
    <col min="4" max="4" width="11.28515625" customWidth="1"/>
    <col min="5" max="5" width="10.85546875" bestFit="1" customWidth="1"/>
    <col min="6" max="6" width="10.85546875" customWidth="1"/>
    <col min="9" max="9" width="10.7109375" bestFit="1" customWidth="1"/>
  </cols>
  <sheetData>
    <row r="2" spans="1:10" x14ac:dyDescent="0.2">
      <c r="A2" s="24" t="s">
        <v>56</v>
      </c>
      <c r="B2" s="24"/>
      <c r="C2" s="24"/>
    </row>
    <row r="3" spans="1:10" x14ac:dyDescent="0.2">
      <c r="G3" s="16"/>
    </row>
    <row r="4" spans="1:10" x14ac:dyDescent="0.2">
      <c r="A4" s="40" t="s">
        <v>23</v>
      </c>
      <c r="B4" s="41" t="s">
        <v>24</v>
      </c>
      <c r="C4" s="42" t="s">
        <v>193</v>
      </c>
      <c r="D4" s="43" t="s">
        <v>194</v>
      </c>
      <c r="E4" s="43" t="s">
        <v>161</v>
      </c>
      <c r="F4" s="43" t="s">
        <v>199</v>
      </c>
      <c r="G4" s="43" t="s">
        <v>197</v>
      </c>
      <c r="H4" s="43" t="s">
        <v>195</v>
      </c>
      <c r="I4" s="43" t="s">
        <v>198</v>
      </c>
      <c r="J4" s="43" t="s">
        <v>196</v>
      </c>
    </row>
    <row r="5" spans="1:10" x14ac:dyDescent="0.2">
      <c r="A5" s="44"/>
      <c r="B5" s="45"/>
      <c r="C5" s="46"/>
      <c r="D5" s="47" t="s">
        <v>194</v>
      </c>
      <c r="E5" s="47"/>
      <c r="F5" s="47"/>
      <c r="G5" s="47"/>
      <c r="H5" s="47"/>
      <c r="I5" s="47"/>
      <c r="J5" s="47"/>
    </row>
    <row r="6" spans="1:10" x14ac:dyDescent="0.2">
      <c r="A6" s="5" t="s">
        <v>167</v>
      </c>
      <c r="B6" s="17">
        <v>0.22</v>
      </c>
      <c r="C6" s="15" t="s">
        <v>128</v>
      </c>
      <c r="D6" s="39" t="str">
        <f>IFERROR(LEFT(C6,FIND("-",C6,1)-1),C6)</f>
        <v>145</v>
      </c>
      <c r="E6" s="16">
        <v>200</v>
      </c>
      <c r="F6" s="16"/>
    </row>
    <row r="7" spans="1:10" x14ac:dyDescent="0.2">
      <c r="A7" s="5" t="s">
        <v>168</v>
      </c>
      <c r="B7" s="17">
        <v>0.13</v>
      </c>
      <c r="C7" s="15" t="s">
        <v>129</v>
      </c>
      <c r="D7" s="39" t="str">
        <f>IFERROR(LEFT(C7,FIND("-",C7,1)-1),C7)</f>
        <v>70</v>
      </c>
      <c r="E7" s="16">
        <v>120</v>
      </c>
      <c r="F7" s="16"/>
    </row>
    <row r="8" spans="1:10" x14ac:dyDescent="0.2">
      <c r="A8" s="5" t="s">
        <v>166</v>
      </c>
      <c r="B8" s="17">
        <v>0.15</v>
      </c>
      <c r="C8" s="15">
        <v>15</v>
      </c>
      <c r="D8" s="39">
        <f>IFERROR(LEFT(C8,FIND("-",C8,1)-1),C8)</f>
        <v>15</v>
      </c>
      <c r="E8" s="16">
        <v>18</v>
      </c>
      <c r="F8" s="16"/>
    </row>
    <row r="9" spans="1:10" x14ac:dyDescent="0.2">
      <c r="A9" s="5" t="s">
        <v>165</v>
      </c>
      <c r="B9" s="17">
        <v>0.26</v>
      </c>
      <c r="C9" s="15" t="s">
        <v>135</v>
      </c>
      <c r="D9" s="39" t="str">
        <f>IFERROR(LEFT(C9,FIND("-",C9,1)-1),C9)</f>
        <v>16</v>
      </c>
      <c r="E9" s="16">
        <v>35</v>
      </c>
      <c r="F9" s="16"/>
    </row>
    <row r="10" spans="1:10" x14ac:dyDescent="0.2">
      <c r="A10" s="5" t="s">
        <v>169</v>
      </c>
      <c r="B10" s="17">
        <v>0.23</v>
      </c>
      <c r="C10" s="15" t="s">
        <v>136</v>
      </c>
      <c r="D10" s="39" t="str">
        <f>IFERROR(LEFT(C10,FIND("-",C10,1)-1),C10)</f>
        <v>18</v>
      </c>
      <c r="E10" s="16">
        <v>30</v>
      </c>
      <c r="F10" s="16"/>
    </row>
    <row r="11" spans="1:10" x14ac:dyDescent="0.2">
      <c r="A11" s="5" t="s">
        <v>78</v>
      </c>
      <c r="B11" s="17">
        <v>0.2</v>
      </c>
      <c r="C11" s="15" t="s">
        <v>137</v>
      </c>
      <c r="D11" s="39" t="str">
        <f>IFERROR(LEFT(C11,FIND("-",C11,1)-1),C11)</f>
        <v>20</v>
      </c>
      <c r="E11" s="16">
        <v>28</v>
      </c>
      <c r="F11" s="16"/>
    </row>
    <row r="12" spans="1:10" x14ac:dyDescent="0.2">
      <c r="A12" s="5" t="s">
        <v>164</v>
      </c>
      <c r="B12" s="17">
        <v>0.17</v>
      </c>
      <c r="C12" s="15">
        <v>21</v>
      </c>
      <c r="D12" s="39">
        <f>IFERROR(LEFT(C12,FIND("-",C12,1)-1),C12)</f>
        <v>21</v>
      </c>
      <c r="E12" s="16">
        <v>20</v>
      </c>
      <c r="F12" s="16"/>
    </row>
    <row r="13" spans="1:10" x14ac:dyDescent="0.2">
      <c r="A13" s="5" t="s">
        <v>120</v>
      </c>
      <c r="B13" s="17">
        <v>1</v>
      </c>
      <c r="C13" s="15">
        <v>35</v>
      </c>
      <c r="D13" s="39">
        <f>IFERROR(LEFT(C13,FIND("-",C13,1)-1),C13)</f>
        <v>35</v>
      </c>
      <c r="E13" s="16">
        <v>13.9</v>
      </c>
      <c r="F13" s="16"/>
    </row>
    <row r="14" spans="1:10" x14ac:dyDescent="0.2">
      <c r="A14" s="5" t="s">
        <v>121</v>
      </c>
      <c r="B14" s="17">
        <v>0.13</v>
      </c>
      <c r="C14" s="15">
        <v>40</v>
      </c>
      <c r="D14" s="39">
        <f>IFERROR(LEFT(C14,FIND("-",C14,1)-1),C14)</f>
        <v>40</v>
      </c>
      <c r="E14" s="16">
        <v>40</v>
      </c>
      <c r="F14" s="16"/>
    </row>
    <row r="15" spans="1:10" x14ac:dyDescent="0.2">
      <c r="A15" s="5" t="s">
        <v>25</v>
      </c>
      <c r="B15" s="17">
        <v>0.28000000000000003</v>
      </c>
      <c r="C15" s="15" t="s">
        <v>138</v>
      </c>
      <c r="D15" s="39" t="str">
        <f>IFERROR(LEFT(C15,FIND("-",C15,1)-1),C15)</f>
        <v>55</v>
      </c>
      <c r="E15" s="16">
        <v>140</v>
      </c>
      <c r="F15" s="16"/>
    </row>
    <row r="16" spans="1:10" x14ac:dyDescent="0.2">
      <c r="A16" s="5" t="s">
        <v>26</v>
      </c>
      <c r="B16" s="17">
        <v>0.1</v>
      </c>
      <c r="C16" s="15">
        <v>560</v>
      </c>
      <c r="D16" s="39">
        <f>IFERROR(LEFT(C16,FIND("-",C16,1)-1),C16)</f>
        <v>560</v>
      </c>
      <c r="E16" s="16">
        <v>560</v>
      </c>
      <c r="F16" s="16"/>
    </row>
    <row r="17" spans="1:6" x14ac:dyDescent="0.2">
      <c r="A17" s="5" t="s">
        <v>122</v>
      </c>
      <c r="B17" s="17">
        <v>0.12</v>
      </c>
      <c r="C17" s="15">
        <v>70</v>
      </c>
      <c r="D17" s="39">
        <f>IFERROR(LEFT(C17,FIND("-",C17,1)-1),C17)</f>
        <v>70</v>
      </c>
      <c r="E17" s="16">
        <v>70</v>
      </c>
      <c r="F17" s="16"/>
    </row>
    <row r="18" spans="1:6" x14ac:dyDescent="0.2">
      <c r="A18" s="5" t="s">
        <v>106</v>
      </c>
      <c r="B18" s="17">
        <v>0.26</v>
      </c>
      <c r="C18" s="15" t="s">
        <v>130</v>
      </c>
      <c r="D18" s="39" t="str">
        <f>IFERROR(LEFT(C18,FIND("-",C18,1)-1),C18)</f>
        <v>16</v>
      </c>
      <c r="E18" s="16">
        <v>28</v>
      </c>
      <c r="F18" s="16"/>
    </row>
    <row r="19" spans="1:6" x14ac:dyDescent="0.2">
      <c r="A19" s="5" t="s">
        <v>94</v>
      </c>
      <c r="B19" s="17">
        <v>0.24</v>
      </c>
      <c r="C19" s="15">
        <v>300</v>
      </c>
      <c r="D19" s="39">
        <f>IFERROR(LEFT(C19,FIND("-",C19,1)-1),C19)</f>
        <v>300</v>
      </c>
      <c r="E19" s="16">
        <v>140</v>
      </c>
      <c r="F19" s="16"/>
    </row>
    <row r="20" spans="1:6" x14ac:dyDescent="0.2">
      <c r="A20" s="5" t="s">
        <v>105</v>
      </c>
      <c r="B20" s="17">
        <v>0.13</v>
      </c>
      <c r="C20" s="15">
        <v>40</v>
      </c>
      <c r="D20" s="39">
        <f>IFERROR(LEFT(C20,FIND("-",C20,1)-1),C20)</f>
        <v>40</v>
      </c>
      <c r="E20" s="16">
        <v>40</v>
      </c>
      <c r="F20" s="16"/>
    </row>
    <row r="21" spans="1:6" x14ac:dyDescent="0.2">
      <c r="A21" s="5" t="s">
        <v>104</v>
      </c>
      <c r="B21" s="17">
        <v>0.13</v>
      </c>
      <c r="C21" s="15">
        <v>40</v>
      </c>
      <c r="D21" s="39">
        <f>IFERROR(LEFT(C21,FIND("-",C21,1)-1),C21)</f>
        <v>40</v>
      </c>
      <c r="E21" s="16">
        <v>40</v>
      </c>
      <c r="F21" s="16"/>
    </row>
    <row r="22" spans="1:6" x14ac:dyDescent="0.2">
      <c r="A22" s="5" t="s">
        <v>100</v>
      </c>
      <c r="B22" s="17">
        <v>0.17299999999999999</v>
      </c>
      <c r="C22" s="15">
        <v>55</v>
      </c>
      <c r="D22" s="39">
        <f>IFERROR(LEFT(C22,FIND("-",C22,1)-1),C22)</f>
        <v>55</v>
      </c>
      <c r="E22" s="16">
        <v>45</v>
      </c>
      <c r="F22" s="16"/>
    </row>
    <row r="23" spans="1:6" x14ac:dyDescent="0.2">
      <c r="A23" s="5" t="s">
        <v>62</v>
      </c>
      <c r="B23" s="17">
        <v>1</v>
      </c>
      <c r="C23" s="15">
        <v>100</v>
      </c>
      <c r="D23" s="39">
        <f>IFERROR(LEFT(C23,FIND("-",C23,1)-1),C23)</f>
        <v>100</v>
      </c>
      <c r="E23" s="16">
        <v>30.3</v>
      </c>
      <c r="F23" s="16"/>
    </row>
    <row r="24" spans="1:6" x14ac:dyDescent="0.2">
      <c r="A24" s="5" t="s">
        <v>111</v>
      </c>
      <c r="B24" s="17">
        <v>1</v>
      </c>
      <c r="C24" s="15">
        <v>50</v>
      </c>
      <c r="D24" s="39">
        <f>IFERROR(LEFT(C24,FIND("-",C24,1)-1),C24)</f>
        <v>50</v>
      </c>
      <c r="E24" s="16">
        <v>19.5</v>
      </c>
      <c r="F24" s="16"/>
    </row>
    <row r="25" spans="1:6" x14ac:dyDescent="0.2">
      <c r="A25" s="5" t="s">
        <v>91</v>
      </c>
      <c r="B25" s="17">
        <v>0.23</v>
      </c>
      <c r="C25" s="15" t="s">
        <v>173</v>
      </c>
      <c r="D25" s="39" t="str">
        <f>IFERROR(LEFT(C25,FIND("-",C25,1)-1),C25)</f>
        <v>10</v>
      </c>
      <c r="E25" s="16">
        <v>14</v>
      </c>
      <c r="F25" s="16"/>
    </row>
    <row r="26" spans="1:6" x14ac:dyDescent="0.2">
      <c r="A26" s="5" t="s">
        <v>89</v>
      </c>
      <c r="B26" s="17">
        <v>0.12</v>
      </c>
      <c r="C26" s="15" t="s">
        <v>170</v>
      </c>
      <c r="D26" s="39" t="str">
        <f>IFERROR(LEFT(C26,FIND("-",C26,1)-1),C26)</f>
        <v>12</v>
      </c>
      <c r="E26" s="16">
        <v>30</v>
      </c>
      <c r="F26" s="16"/>
    </row>
    <row r="27" spans="1:6" x14ac:dyDescent="0.2">
      <c r="A27" s="5" t="s">
        <v>127</v>
      </c>
      <c r="B27" s="17">
        <v>0.19</v>
      </c>
      <c r="C27" s="15">
        <v>14</v>
      </c>
      <c r="D27" s="39">
        <f>IFERROR(LEFT(C27,FIND("-",C27,1)-1),C27)</f>
        <v>14</v>
      </c>
      <c r="E27" s="16">
        <v>17</v>
      </c>
      <c r="F27" s="16"/>
    </row>
    <row r="28" spans="1:6" x14ac:dyDescent="0.2">
      <c r="A28" s="5" t="s">
        <v>110</v>
      </c>
      <c r="B28" s="17">
        <v>0.15</v>
      </c>
      <c r="C28" s="15">
        <v>15</v>
      </c>
      <c r="D28" s="39">
        <f>IFERROR(LEFT(C28,FIND("-",C28,1)-1),C28)</f>
        <v>15</v>
      </c>
      <c r="E28" s="16">
        <v>18</v>
      </c>
      <c r="F28" s="16"/>
    </row>
    <row r="29" spans="1:6" x14ac:dyDescent="0.2">
      <c r="A29" s="5" t="s">
        <v>82</v>
      </c>
      <c r="B29" s="17">
        <v>0.21</v>
      </c>
      <c r="C29" s="15" t="s">
        <v>131</v>
      </c>
      <c r="D29" s="39" t="str">
        <f>IFERROR(LEFT(C29,FIND("-",C29,1)-1),C29)</f>
        <v>16</v>
      </c>
      <c r="E29" s="16">
        <v>30</v>
      </c>
      <c r="F29" s="16"/>
    </row>
    <row r="30" spans="1:6" x14ac:dyDescent="0.2">
      <c r="A30" s="5" t="s">
        <v>81</v>
      </c>
      <c r="B30" s="17">
        <v>0.31</v>
      </c>
      <c r="C30" s="15" t="s">
        <v>132</v>
      </c>
      <c r="D30" s="39" t="str">
        <f>IFERROR(LEFT(C30,FIND("-",C30,1)-1),C30)</f>
        <v>17</v>
      </c>
      <c r="E30" s="16">
        <v>28</v>
      </c>
      <c r="F30" s="16"/>
    </row>
    <row r="31" spans="1:6" x14ac:dyDescent="0.2">
      <c r="A31" s="5" t="s">
        <v>80</v>
      </c>
      <c r="B31" s="17">
        <v>0.24</v>
      </c>
      <c r="C31" s="15" t="s">
        <v>139</v>
      </c>
      <c r="D31" s="39" t="str">
        <f>IFERROR(LEFT(C31,FIND("-",C31,1)-1),C31)</f>
        <v>18</v>
      </c>
      <c r="E31" s="16">
        <v>40</v>
      </c>
      <c r="F31" s="16"/>
    </row>
    <row r="32" spans="1:6" x14ac:dyDescent="0.2">
      <c r="A32" s="5" t="s">
        <v>112</v>
      </c>
      <c r="B32" s="17">
        <v>0.28000000000000003</v>
      </c>
      <c r="C32" s="15" t="s">
        <v>140</v>
      </c>
      <c r="D32" s="39" t="str">
        <f>IFERROR(LEFT(C32,FIND("-",C32,1)-1),C32)</f>
        <v>18</v>
      </c>
      <c r="E32" s="16">
        <v>45</v>
      </c>
      <c r="F32" s="16"/>
    </row>
    <row r="33" spans="1:6" x14ac:dyDescent="0.2">
      <c r="A33" s="5" t="s">
        <v>79</v>
      </c>
      <c r="B33" s="17">
        <v>0.16</v>
      </c>
      <c r="C33" s="15" t="s">
        <v>141</v>
      </c>
      <c r="D33" s="39" t="str">
        <f>IFERROR(LEFT(C33,FIND("-",C33,1)-1),C33)</f>
        <v>18</v>
      </c>
      <c r="E33" s="16">
        <v>49</v>
      </c>
      <c r="F33" s="16"/>
    </row>
    <row r="34" spans="1:6" x14ac:dyDescent="0.2">
      <c r="A34" s="5" t="s">
        <v>84</v>
      </c>
      <c r="B34" s="17">
        <v>0.34</v>
      </c>
      <c r="C34" s="15" t="s">
        <v>142</v>
      </c>
      <c r="D34" s="39" t="str">
        <f>IFERROR(LEFT(C34,FIND("-",C34,1)-1),C34)</f>
        <v>18</v>
      </c>
      <c r="E34" s="16">
        <v>25</v>
      </c>
      <c r="F34" s="16"/>
    </row>
    <row r="35" spans="1:6" x14ac:dyDescent="0.2">
      <c r="A35" s="5" t="s">
        <v>113</v>
      </c>
      <c r="B35" s="17">
        <v>0.2</v>
      </c>
      <c r="C35" s="15">
        <v>200</v>
      </c>
      <c r="D35" s="39">
        <f>IFERROR(LEFT(C35,FIND("-",C35,1)-1),C35)</f>
        <v>200</v>
      </c>
      <c r="E35" s="16">
        <v>120</v>
      </c>
      <c r="F35" s="16"/>
    </row>
    <row r="36" spans="1:6" x14ac:dyDescent="0.2">
      <c r="A36" s="5" t="s">
        <v>61</v>
      </c>
      <c r="B36" s="17">
        <v>0.17</v>
      </c>
      <c r="C36" s="15">
        <v>21</v>
      </c>
      <c r="D36" s="39">
        <f>IFERROR(LEFT(C36,FIND("-",C36,1)-1),C36)</f>
        <v>21</v>
      </c>
      <c r="E36" s="16">
        <v>20</v>
      </c>
      <c r="F36" s="16"/>
    </row>
    <row r="37" spans="1:6" x14ac:dyDescent="0.2">
      <c r="A37" s="5" t="s">
        <v>71</v>
      </c>
      <c r="B37" s="17">
        <v>0.17</v>
      </c>
      <c r="C37" s="15">
        <v>35</v>
      </c>
      <c r="D37" s="39">
        <f>IFERROR(LEFT(C37,FIND("-",C37,1)-1),C37)</f>
        <v>35</v>
      </c>
      <c r="E37" s="16">
        <v>30</v>
      </c>
      <c r="F37" s="16"/>
    </row>
    <row r="38" spans="1:6" x14ac:dyDescent="0.2">
      <c r="A38" s="5" t="s">
        <v>70</v>
      </c>
      <c r="B38" s="17">
        <v>1</v>
      </c>
      <c r="C38" s="15">
        <v>35</v>
      </c>
      <c r="D38" s="39">
        <f>IFERROR(LEFT(C38,FIND("-",C38,1)-1),C38)</f>
        <v>35</v>
      </c>
      <c r="E38" s="16">
        <v>13.9</v>
      </c>
      <c r="F38" s="16"/>
    </row>
    <row r="39" spans="1:6" x14ac:dyDescent="0.2">
      <c r="A39" s="5" t="s">
        <v>77</v>
      </c>
      <c r="B39" s="17">
        <v>0.17</v>
      </c>
      <c r="C39" s="15" t="s">
        <v>133</v>
      </c>
      <c r="D39" s="39" t="str">
        <f>IFERROR(LEFT(C39,FIND("-",C39,1)-1),C39)</f>
        <v>50</v>
      </c>
      <c r="E39" s="16">
        <v>100</v>
      </c>
      <c r="F39" s="16"/>
    </row>
    <row r="40" spans="1:6" x14ac:dyDescent="0.2">
      <c r="A40" s="5" t="s">
        <v>75</v>
      </c>
      <c r="B40" s="17">
        <v>0.24</v>
      </c>
      <c r="C40" s="15" t="s">
        <v>143</v>
      </c>
      <c r="D40" s="39" t="str">
        <f>IFERROR(LEFT(C40,FIND("-",C40,1)-1),C40)</f>
        <v>50</v>
      </c>
      <c r="E40" s="16">
        <v>110</v>
      </c>
      <c r="F40" s="16"/>
    </row>
    <row r="41" spans="1:6" x14ac:dyDescent="0.2">
      <c r="A41" s="5" t="s">
        <v>114</v>
      </c>
      <c r="B41" s="17">
        <v>0.15</v>
      </c>
      <c r="C41" s="15">
        <v>50</v>
      </c>
      <c r="D41" s="39">
        <f>IFERROR(LEFT(C41,FIND("-",C41,1)-1),C41)</f>
        <v>50</v>
      </c>
      <c r="E41" s="16">
        <v>45</v>
      </c>
      <c r="F41" s="16"/>
    </row>
    <row r="42" spans="1:6" x14ac:dyDescent="0.2">
      <c r="A42" s="5" t="s">
        <v>74</v>
      </c>
      <c r="B42" s="17">
        <v>0.28000000000000003</v>
      </c>
      <c r="C42" s="15" t="s">
        <v>138</v>
      </c>
      <c r="D42" s="39" t="str">
        <f>IFERROR(LEFT(C42,FIND("-",C42,1)-1),C42)</f>
        <v>55</v>
      </c>
      <c r="E42" s="16">
        <v>140</v>
      </c>
      <c r="F42" s="16"/>
    </row>
    <row r="43" spans="1:6" x14ac:dyDescent="0.2">
      <c r="A43" s="5" t="s">
        <v>73</v>
      </c>
      <c r="B43" s="17">
        <v>0.15</v>
      </c>
      <c r="C43" s="15" t="s">
        <v>134</v>
      </c>
      <c r="D43" s="39" t="str">
        <f>IFERROR(LEFT(C43,FIND("-",C43,1)-1),C43)</f>
        <v>60</v>
      </c>
      <c r="E43" s="16">
        <v>110</v>
      </c>
      <c r="F43" s="16"/>
    </row>
    <row r="44" spans="1:6" x14ac:dyDescent="0.2">
      <c r="A44" s="5" t="s">
        <v>99</v>
      </c>
      <c r="B44" s="17">
        <v>0.12</v>
      </c>
      <c r="C44" s="15">
        <v>70</v>
      </c>
      <c r="D44" s="39">
        <f>IFERROR(LEFT(C44,FIND("-",C44,1)-1),C44)</f>
        <v>70</v>
      </c>
      <c r="E44" s="16">
        <v>27.5</v>
      </c>
      <c r="F44" s="16"/>
    </row>
    <row r="45" spans="1:6" x14ac:dyDescent="0.2">
      <c r="A45" s="5" t="s">
        <v>85</v>
      </c>
      <c r="B45" s="17">
        <v>0.34</v>
      </c>
      <c r="C45" s="15" t="s">
        <v>142</v>
      </c>
      <c r="D45" s="39" t="str">
        <f>IFERROR(LEFT(C45,FIND("-",C45,1)-1),C45)</f>
        <v>18</v>
      </c>
      <c r="E45" s="16">
        <v>25</v>
      </c>
      <c r="F45" s="16"/>
    </row>
    <row r="46" spans="1:6" x14ac:dyDescent="0.2">
      <c r="A46" s="5" t="s">
        <v>76</v>
      </c>
      <c r="B46" s="17">
        <v>0.24</v>
      </c>
      <c r="C46" s="15" t="s">
        <v>143</v>
      </c>
      <c r="D46" s="39" t="str">
        <f>IFERROR(LEFT(C46,FIND("-",C46,1)-1),C46)</f>
        <v>50</v>
      </c>
      <c r="E46" s="16">
        <v>110</v>
      </c>
      <c r="F46" s="16"/>
    </row>
    <row r="47" spans="1:6" x14ac:dyDescent="0.2">
      <c r="A47" s="5" t="s">
        <v>163</v>
      </c>
      <c r="B47" s="17">
        <v>0.17</v>
      </c>
      <c r="C47" s="15">
        <v>55</v>
      </c>
      <c r="D47" s="39">
        <f>IFERROR(LEFT(C47,FIND("-",C47,1)-1),C47)</f>
        <v>55</v>
      </c>
      <c r="E47" s="16">
        <v>50</v>
      </c>
      <c r="F47" s="16"/>
    </row>
    <row r="48" spans="1:6" x14ac:dyDescent="0.2">
      <c r="A48" s="5" t="s">
        <v>176</v>
      </c>
      <c r="B48" s="17">
        <v>7.0000000000000007E-2</v>
      </c>
      <c r="C48" s="15" t="s">
        <v>144</v>
      </c>
      <c r="D48" s="39" t="str">
        <f>IFERROR(LEFT(C48,FIND("-",C48,1)-1),C48)</f>
        <v>17</v>
      </c>
      <c r="E48" s="16">
        <v>45</v>
      </c>
      <c r="F48" s="16"/>
    </row>
    <row r="49" spans="1:6" x14ac:dyDescent="0.2">
      <c r="A49" s="5" t="s">
        <v>179</v>
      </c>
      <c r="B49" s="17">
        <v>0.11</v>
      </c>
      <c r="C49" s="15">
        <v>135</v>
      </c>
      <c r="D49" s="39">
        <f>IFERROR(LEFT(C49,FIND("-",C49,1)-1),C49)</f>
        <v>135</v>
      </c>
      <c r="E49" s="16">
        <v>70</v>
      </c>
      <c r="F49" s="16"/>
    </row>
    <row r="50" spans="1:6" x14ac:dyDescent="0.2">
      <c r="A50" s="5" t="s">
        <v>177</v>
      </c>
      <c r="B50" s="17">
        <v>0.16</v>
      </c>
      <c r="C50" s="15">
        <v>200</v>
      </c>
      <c r="D50" s="39">
        <f>IFERROR(LEFT(C50,FIND("-",C50,1)-1),C50)</f>
        <v>200</v>
      </c>
      <c r="E50" s="16">
        <v>120</v>
      </c>
      <c r="F50" s="16"/>
    </row>
    <row r="51" spans="1:6" x14ac:dyDescent="0.2">
      <c r="A51" s="5" t="s">
        <v>178</v>
      </c>
      <c r="B51" s="17">
        <v>0.19</v>
      </c>
      <c r="C51" s="15" t="s">
        <v>145</v>
      </c>
      <c r="D51" s="39" t="str">
        <f>IFERROR(LEFT(C51,FIND("-",C51,1)-1),C51)</f>
        <v>28</v>
      </c>
      <c r="E51" s="16">
        <v>43</v>
      </c>
      <c r="F51" s="16"/>
    </row>
    <row r="52" spans="1:6" x14ac:dyDescent="0.2">
      <c r="A52" s="5" t="s">
        <v>180</v>
      </c>
      <c r="B52" s="17">
        <v>0.16</v>
      </c>
      <c r="C52" s="15">
        <v>31</v>
      </c>
      <c r="D52" s="39">
        <f>IFERROR(LEFT(C52,FIND("-",C52,1)-1),C52)</f>
        <v>31</v>
      </c>
      <c r="E52" s="16">
        <v>30</v>
      </c>
      <c r="F52" s="16"/>
    </row>
    <row r="53" spans="1:6" x14ac:dyDescent="0.2">
      <c r="A53" s="5" t="s">
        <v>181</v>
      </c>
      <c r="B53" s="17">
        <v>0.25</v>
      </c>
      <c r="C53" s="15" t="s">
        <v>146</v>
      </c>
      <c r="D53" s="39" t="str">
        <f>IFERROR(LEFT(C53,FIND("-",C53,1)-1),C53)</f>
        <v>35</v>
      </c>
      <c r="E53" s="16">
        <v>40</v>
      </c>
      <c r="F53" s="16"/>
    </row>
    <row r="54" spans="1:6" x14ac:dyDescent="0.2">
      <c r="A54" s="5" t="s">
        <v>182</v>
      </c>
      <c r="B54" s="17">
        <v>0.16</v>
      </c>
      <c r="C54" s="15">
        <v>35</v>
      </c>
      <c r="D54" s="39">
        <f>IFERROR(LEFT(C54,FIND("-",C54,1)-1),C54)</f>
        <v>35</v>
      </c>
      <c r="E54" s="16">
        <v>30</v>
      </c>
      <c r="F54" s="16"/>
    </row>
    <row r="55" spans="1:6" x14ac:dyDescent="0.2">
      <c r="A55" s="5" t="s">
        <v>183</v>
      </c>
      <c r="B55" s="17">
        <v>0.12</v>
      </c>
      <c r="C55" s="15">
        <v>43</v>
      </c>
      <c r="D55" s="39">
        <f>IFERROR(LEFT(C55,FIND("-",C55,1)-1),C55)</f>
        <v>43</v>
      </c>
      <c r="E55" s="16">
        <v>45</v>
      </c>
      <c r="F55" s="16"/>
    </row>
    <row r="56" spans="1:6" x14ac:dyDescent="0.2">
      <c r="A56" s="5" t="s">
        <v>184</v>
      </c>
      <c r="B56" s="17">
        <v>0.15</v>
      </c>
      <c r="C56" s="15">
        <v>50</v>
      </c>
      <c r="D56" s="39">
        <f>IFERROR(LEFT(C56,FIND("-",C56,1)-1),C56)</f>
        <v>50</v>
      </c>
      <c r="E56" s="16">
        <v>45</v>
      </c>
      <c r="F56" s="16"/>
    </row>
    <row r="57" spans="1:6" x14ac:dyDescent="0.2">
      <c r="A57" s="5" t="s">
        <v>185</v>
      </c>
      <c r="B57" s="17">
        <v>1</v>
      </c>
      <c r="C57" s="15" t="s">
        <v>129</v>
      </c>
      <c r="D57" s="39" t="str">
        <f>IFERROR(LEFT(C57,FIND("-",C57,1)-1),C57)</f>
        <v>70</v>
      </c>
      <c r="E57" s="16">
        <v>70</v>
      </c>
      <c r="F57" s="16"/>
    </row>
    <row r="58" spans="1:6" x14ac:dyDescent="0.2">
      <c r="A58" s="5" t="s">
        <v>186</v>
      </c>
      <c r="B58" s="17">
        <v>0.14000000000000001</v>
      </c>
      <c r="C58" s="15">
        <v>77</v>
      </c>
      <c r="D58" s="39">
        <f>IFERROR(LEFT(C58,FIND("-",C58,1)-1),C58)</f>
        <v>77</v>
      </c>
      <c r="E58" s="16">
        <v>70</v>
      </c>
      <c r="F58" s="16"/>
    </row>
    <row r="59" spans="1:6" x14ac:dyDescent="0.2">
      <c r="A59" s="5" t="s">
        <v>187</v>
      </c>
      <c r="B59" s="17">
        <v>0.18</v>
      </c>
      <c r="C59" s="15" t="s">
        <v>147</v>
      </c>
      <c r="D59" s="39" t="str">
        <f>IFERROR(LEFT(C59,FIND("-",C59,1)-1),C59)</f>
        <v>18</v>
      </c>
      <c r="E59" s="18">
        <v>45</v>
      </c>
      <c r="F59" s="18"/>
    </row>
    <row r="60" spans="1:6" x14ac:dyDescent="0.2">
      <c r="A60" s="5" t="s">
        <v>188</v>
      </c>
      <c r="B60" s="17">
        <v>0.25</v>
      </c>
      <c r="C60" s="15" t="s">
        <v>148</v>
      </c>
      <c r="D60" s="39" t="str">
        <f>IFERROR(LEFT(C60,FIND("-",C60,1)-1),C60)</f>
        <v>28</v>
      </c>
      <c r="E60" s="18">
        <v>40</v>
      </c>
      <c r="F60" s="18"/>
    </row>
    <row r="61" spans="1:6" x14ac:dyDescent="0.2">
      <c r="A61" s="5" t="s">
        <v>189</v>
      </c>
      <c r="B61" s="17">
        <v>0.3</v>
      </c>
      <c r="C61" s="15" t="s">
        <v>149</v>
      </c>
      <c r="D61" s="39" t="str">
        <f>IFERROR(LEFT(C61,FIND("-",C61,1)-1),C61)</f>
        <v>75</v>
      </c>
      <c r="E61" s="18">
        <v>130</v>
      </c>
      <c r="F61" s="18"/>
    </row>
    <row r="62" spans="1:6" x14ac:dyDescent="0.2">
      <c r="A62" s="5" t="s">
        <v>190</v>
      </c>
      <c r="B62" s="17">
        <v>1</v>
      </c>
      <c r="C62" s="15">
        <v>100</v>
      </c>
      <c r="D62" s="39">
        <f>IFERROR(LEFT(C62,FIND("-",C62,1)-1),C62)</f>
        <v>100</v>
      </c>
      <c r="E62" s="16">
        <v>13</v>
      </c>
      <c r="F62" s="16"/>
    </row>
    <row r="63" spans="1:6" x14ac:dyDescent="0.2">
      <c r="A63" s="5" t="s">
        <v>27</v>
      </c>
      <c r="B63" s="17">
        <v>1</v>
      </c>
      <c r="C63" s="15">
        <v>50</v>
      </c>
      <c r="D63" s="39">
        <f>IFERROR(LEFT(C63,FIND("-",C63,1)-1),C63)</f>
        <v>50</v>
      </c>
      <c r="E63" s="16">
        <v>19.5</v>
      </c>
      <c r="F63" s="16"/>
    </row>
    <row r="64" spans="1:6" x14ac:dyDescent="0.2">
      <c r="A64" s="5" t="s">
        <v>123</v>
      </c>
      <c r="B64" s="17">
        <v>0.23</v>
      </c>
      <c r="C64" s="15" t="s">
        <v>173</v>
      </c>
      <c r="D64" s="39" t="str">
        <f>IFERROR(LEFT(C64,FIND("-",C64,1)-1),C64)</f>
        <v>10</v>
      </c>
      <c r="E64" s="16">
        <v>14</v>
      </c>
      <c r="F64" s="16"/>
    </row>
    <row r="65" spans="1:6" x14ac:dyDescent="0.2">
      <c r="A65" s="5" t="s">
        <v>28</v>
      </c>
      <c r="B65" s="17">
        <v>0.12</v>
      </c>
      <c r="C65" s="15" t="s">
        <v>170</v>
      </c>
      <c r="D65" s="39" t="str">
        <f>IFERROR(LEFT(C65,FIND("-",C65,1)-1),C65)</f>
        <v>12</v>
      </c>
      <c r="E65" s="16">
        <v>30</v>
      </c>
      <c r="F65" s="16"/>
    </row>
    <row r="66" spans="1:6" x14ac:dyDescent="0.2">
      <c r="A66" s="5" t="s">
        <v>29</v>
      </c>
      <c r="B66" s="17">
        <v>0.31</v>
      </c>
      <c r="C66" s="15" t="s">
        <v>132</v>
      </c>
      <c r="D66" s="39" t="str">
        <f>IFERROR(LEFT(C66,FIND("-",C66,1)-1),C66)</f>
        <v>17</v>
      </c>
      <c r="E66" s="16">
        <v>28</v>
      </c>
      <c r="F66" s="16"/>
    </row>
    <row r="67" spans="1:6" x14ac:dyDescent="0.2">
      <c r="A67" s="5" t="s">
        <v>30</v>
      </c>
      <c r="B67" s="17">
        <v>0.24</v>
      </c>
      <c r="C67" s="15" t="s">
        <v>139</v>
      </c>
      <c r="D67" s="39" t="str">
        <f>IFERROR(LEFT(C67,FIND("-",C67,1)-1),C67)</f>
        <v>18</v>
      </c>
      <c r="E67" s="16">
        <v>40</v>
      </c>
      <c r="F67" s="16"/>
    </row>
    <row r="68" spans="1:6" x14ac:dyDescent="0.2">
      <c r="A68" s="5" t="s">
        <v>31</v>
      </c>
      <c r="B68" s="17">
        <v>0.26</v>
      </c>
      <c r="C68" s="15" t="s">
        <v>141</v>
      </c>
      <c r="D68" s="39" t="str">
        <f>IFERROR(LEFT(C68,FIND("-",C68,1)-1),C68)</f>
        <v>18</v>
      </c>
      <c r="E68" s="16">
        <v>49</v>
      </c>
      <c r="F68" s="16"/>
    </row>
    <row r="69" spans="1:6" x14ac:dyDescent="0.2">
      <c r="A69" s="5" t="s">
        <v>32</v>
      </c>
      <c r="B69" s="17">
        <v>0.34</v>
      </c>
      <c r="C69" s="15" t="s">
        <v>142</v>
      </c>
      <c r="D69" s="39" t="str">
        <f>IFERROR(LEFT(C69,FIND("-",C69,1)-1),C69)</f>
        <v>18</v>
      </c>
      <c r="E69" s="16">
        <v>25</v>
      </c>
      <c r="F69" s="16"/>
    </row>
    <row r="70" spans="1:6" x14ac:dyDescent="0.2">
      <c r="A70" s="5" t="s">
        <v>33</v>
      </c>
      <c r="B70" s="17">
        <v>0.17</v>
      </c>
      <c r="C70" s="15">
        <v>35</v>
      </c>
      <c r="D70" s="39">
        <f>IFERROR(LEFT(C70,FIND("-",C70,1)-1),C70)</f>
        <v>35</v>
      </c>
      <c r="E70" s="16">
        <v>30</v>
      </c>
      <c r="F70" s="16"/>
    </row>
    <row r="71" spans="1:6" x14ac:dyDescent="0.2">
      <c r="A71" s="5" t="s">
        <v>34</v>
      </c>
      <c r="B71" s="17">
        <v>0.24</v>
      </c>
      <c r="C71" s="15" t="s">
        <v>143</v>
      </c>
      <c r="D71" s="39" t="str">
        <f>IFERROR(LEFT(C71,FIND("-",C71,1)-1),C71)</f>
        <v>50</v>
      </c>
      <c r="E71" s="16">
        <v>110</v>
      </c>
      <c r="F71" s="16"/>
    </row>
    <row r="72" spans="1:6" x14ac:dyDescent="0.2">
      <c r="A72" s="5" t="s">
        <v>35</v>
      </c>
      <c r="B72" s="17">
        <v>2</v>
      </c>
      <c r="C72" s="15">
        <v>50</v>
      </c>
      <c r="D72" s="39">
        <f>IFERROR(LEFT(C72,FIND("-",C72,1)-1),C72)</f>
        <v>50</v>
      </c>
      <c r="E72" s="16">
        <v>45</v>
      </c>
      <c r="F72" s="16"/>
    </row>
    <row r="73" spans="1:6" x14ac:dyDescent="0.2">
      <c r="A73" s="5" t="s">
        <v>36</v>
      </c>
      <c r="B73" s="17">
        <v>0.21</v>
      </c>
      <c r="C73" s="15" t="s">
        <v>131</v>
      </c>
      <c r="D73" s="39" t="str">
        <f>IFERROR(LEFT(C73,FIND("-",C73,1)-1),C73)</f>
        <v>16</v>
      </c>
      <c r="E73" s="16">
        <v>30</v>
      </c>
      <c r="F73" s="16"/>
    </row>
    <row r="74" spans="1:6" x14ac:dyDescent="0.2">
      <c r="A74" s="5" t="s">
        <v>37</v>
      </c>
      <c r="B74" s="17">
        <v>0.2</v>
      </c>
      <c r="C74" s="15">
        <v>200</v>
      </c>
      <c r="D74" s="39">
        <f>IFERROR(LEFT(C74,FIND("-",C74,1)-1),C74)</f>
        <v>200</v>
      </c>
      <c r="E74" s="16">
        <v>120</v>
      </c>
      <c r="F74" s="16"/>
    </row>
    <row r="75" spans="1:6" x14ac:dyDescent="0.2">
      <c r="A75" s="5" t="s">
        <v>38</v>
      </c>
      <c r="B75" s="17">
        <v>0.17</v>
      </c>
      <c r="C75" s="15" t="s">
        <v>133</v>
      </c>
      <c r="D75" s="39" t="str">
        <f>IFERROR(LEFT(C75,FIND("-",C75,1)-1),C75)</f>
        <v>50</v>
      </c>
      <c r="E75" s="16">
        <v>100</v>
      </c>
      <c r="F75" s="16"/>
    </row>
    <row r="76" spans="1:6" x14ac:dyDescent="0.2">
      <c r="A76" s="5" t="s">
        <v>39</v>
      </c>
      <c r="B76" s="17">
        <v>0.17299999999999999</v>
      </c>
      <c r="C76" s="15">
        <v>55</v>
      </c>
      <c r="D76" s="39">
        <f>IFERROR(LEFT(C76,FIND("-",C76,1)-1),C76)</f>
        <v>55</v>
      </c>
      <c r="E76" s="16">
        <v>45</v>
      </c>
      <c r="F76" s="16"/>
    </row>
    <row r="77" spans="1:6" x14ac:dyDescent="0.2">
      <c r="A77" s="5" t="s">
        <v>40</v>
      </c>
      <c r="B77" s="17">
        <v>0.15</v>
      </c>
      <c r="C77" s="15" t="s">
        <v>134</v>
      </c>
      <c r="D77" s="39" t="str">
        <f>IFERROR(LEFT(C77,FIND("-",C77,1)-1),C77)</f>
        <v>60</v>
      </c>
      <c r="E77" s="16">
        <v>110</v>
      </c>
      <c r="F77" s="16"/>
    </row>
    <row r="78" spans="1:6" x14ac:dyDescent="0.2">
      <c r="A78" s="5" t="s">
        <v>41</v>
      </c>
      <c r="B78" s="17">
        <v>0.16</v>
      </c>
      <c r="C78" s="15">
        <v>31</v>
      </c>
      <c r="D78" s="39">
        <f>IFERROR(LEFT(C78,FIND("-",C78,1)-1),C78)</f>
        <v>31</v>
      </c>
      <c r="E78" s="16">
        <v>30</v>
      </c>
      <c r="F78" s="16"/>
    </row>
    <row r="79" spans="1:6" x14ac:dyDescent="0.2">
      <c r="A79" s="5" t="s">
        <v>42</v>
      </c>
      <c r="B79" s="17">
        <v>0.17</v>
      </c>
      <c r="C79" s="15">
        <v>35</v>
      </c>
      <c r="D79" s="39">
        <f>IFERROR(LEFT(C79,FIND("-",C79,1)-1),C79)</f>
        <v>35</v>
      </c>
      <c r="E79" s="16">
        <v>30</v>
      </c>
      <c r="F79" s="16"/>
    </row>
    <row r="80" spans="1:6" x14ac:dyDescent="0.2">
      <c r="A80" s="5" t="s">
        <v>43</v>
      </c>
      <c r="B80" s="17">
        <v>0.12</v>
      </c>
      <c r="C80" s="15">
        <v>43</v>
      </c>
      <c r="D80" s="39">
        <f>IFERROR(LEFT(C80,FIND("-",C80,1)-1),C80)</f>
        <v>43</v>
      </c>
      <c r="E80" s="16">
        <v>45</v>
      </c>
      <c r="F80" s="16"/>
    </row>
    <row r="81" spans="1:6" x14ac:dyDescent="0.2">
      <c r="A81" s="5" t="s">
        <v>44</v>
      </c>
      <c r="B81" s="17">
        <v>0.15</v>
      </c>
      <c r="C81" s="15">
        <v>50</v>
      </c>
      <c r="D81" s="39">
        <f>IFERROR(LEFT(C81,FIND("-",C81,1)-1),C81)</f>
        <v>50</v>
      </c>
      <c r="E81" s="16">
        <v>45</v>
      </c>
      <c r="F81" s="16"/>
    </row>
    <row r="82" spans="1:6" x14ac:dyDescent="0.2">
      <c r="A82" s="5" t="s">
        <v>45</v>
      </c>
      <c r="B82" s="17">
        <v>0.14000000000000001</v>
      </c>
      <c r="C82" s="15">
        <v>77</v>
      </c>
      <c r="D82" s="39">
        <f>IFERROR(LEFT(C82,FIND("-",C82,1)-1),C82)</f>
        <v>77</v>
      </c>
      <c r="E82" s="16">
        <v>70</v>
      </c>
      <c r="F82" s="16"/>
    </row>
    <row r="83" spans="1:6" x14ac:dyDescent="0.2">
      <c r="A83" s="5" t="s">
        <v>118</v>
      </c>
      <c r="B83" s="17">
        <v>0.08</v>
      </c>
      <c r="C83" s="15">
        <v>85</v>
      </c>
      <c r="D83" s="39">
        <f>IFERROR(LEFT(C83,FIND("-",C83,1)-1),C83)</f>
        <v>85</v>
      </c>
      <c r="E83" s="16">
        <v>100</v>
      </c>
      <c r="F83" s="16"/>
    </row>
    <row r="84" spans="1:6" x14ac:dyDescent="0.2">
      <c r="A84" s="5" t="s">
        <v>192</v>
      </c>
      <c r="B84" s="17">
        <v>3</v>
      </c>
      <c r="C84" s="15">
        <v>10</v>
      </c>
      <c r="D84" s="39">
        <f>IFERROR(LEFT(C84,FIND("-",C84,1)-1),C84)</f>
        <v>10</v>
      </c>
      <c r="E84" s="16">
        <v>24</v>
      </c>
      <c r="F84" s="16"/>
    </row>
    <row r="85" spans="1:6" x14ac:dyDescent="0.2">
      <c r="A85" s="5" t="s">
        <v>116</v>
      </c>
      <c r="B85" s="17">
        <v>3</v>
      </c>
      <c r="C85" s="15">
        <v>12</v>
      </c>
      <c r="D85" s="39">
        <f>IFERROR(LEFT(C85,FIND("-",C85,1)-1),C85)</f>
        <v>12</v>
      </c>
      <c r="E85" s="16">
        <v>20</v>
      </c>
      <c r="F85" s="16"/>
    </row>
    <row r="86" spans="1:6" x14ac:dyDescent="0.2">
      <c r="A86" s="5" t="s">
        <v>124</v>
      </c>
      <c r="B86" s="17">
        <v>3</v>
      </c>
      <c r="C86" s="15">
        <v>135</v>
      </c>
      <c r="D86" s="39">
        <f>IFERROR(LEFT(C86,FIND("-",C86,1)-1),C86)</f>
        <v>135</v>
      </c>
      <c r="E86" s="16">
        <v>20</v>
      </c>
      <c r="F86" s="16"/>
    </row>
    <row r="87" spans="1:6" x14ac:dyDescent="0.2">
      <c r="A87" s="5" t="s">
        <v>58</v>
      </c>
      <c r="B87" s="17">
        <v>3</v>
      </c>
      <c r="C87" s="15">
        <v>14</v>
      </c>
      <c r="D87" s="39">
        <f>IFERROR(LEFT(C87,FIND("-",C87,1)-1),C87)</f>
        <v>14</v>
      </c>
      <c r="E87" s="16">
        <v>28</v>
      </c>
      <c r="F87" s="16"/>
    </row>
    <row r="88" spans="1:6" x14ac:dyDescent="0.2">
      <c r="A88" s="5" t="s">
        <v>64</v>
      </c>
      <c r="B88" s="17">
        <v>0.21</v>
      </c>
      <c r="C88" s="15">
        <v>24</v>
      </c>
      <c r="D88" s="39">
        <f>IFERROR(LEFT(C88,FIND("-",C88,1)-1),C88)</f>
        <v>24</v>
      </c>
      <c r="E88" s="16">
        <v>25</v>
      </c>
      <c r="F88" s="16"/>
    </row>
    <row r="89" spans="1:6" x14ac:dyDescent="0.2">
      <c r="A89" s="5" t="s">
        <v>117</v>
      </c>
      <c r="B89" s="17">
        <v>0.2</v>
      </c>
      <c r="C89" s="15">
        <v>35</v>
      </c>
      <c r="D89" s="39">
        <f>IFERROR(LEFT(C89,FIND("-",C89,1)-1),C89)</f>
        <v>35</v>
      </c>
      <c r="E89" s="16">
        <v>30</v>
      </c>
      <c r="F89" s="16"/>
    </row>
    <row r="90" spans="1:6" x14ac:dyDescent="0.2">
      <c r="A90" s="5" t="s">
        <v>125</v>
      </c>
      <c r="B90" s="17">
        <v>2</v>
      </c>
      <c r="C90" s="15">
        <v>50</v>
      </c>
      <c r="D90" s="39">
        <f>IFERROR(LEFT(C90,FIND("-",C90,1)-1),C90)</f>
        <v>50</v>
      </c>
      <c r="E90" s="16">
        <v>40</v>
      </c>
      <c r="F90" s="16"/>
    </row>
    <row r="91" spans="1:6" x14ac:dyDescent="0.2">
      <c r="A91" s="5" t="s">
        <v>119</v>
      </c>
      <c r="B91" s="17">
        <v>0.13</v>
      </c>
      <c r="C91" s="15">
        <v>8</v>
      </c>
      <c r="D91" s="39">
        <f>IFERROR(LEFT(C91,FIND("-",C91,1)-1),C91)</f>
        <v>8</v>
      </c>
      <c r="E91" s="16">
        <v>30</v>
      </c>
      <c r="F91" s="16"/>
    </row>
    <row r="92" spans="1:6" x14ac:dyDescent="0.2">
      <c r="A92" s="5" t="s">
        <v>107</v>
      </c>
      <c r="B92" s="17">
        <v>0.15</v>
      </c>
      <c r="C92" s="15" t="s">
        <v>171</v>
      </c>
      <c r="D92" s="39" t="str">
        <f>IFERROR(LEFT(C92,FIND("-",C92,1)-1),C92)</f>
        <v>10</v>
      </c>
      <c r="E92" s="16">
        <v>24</v>
      </c>
      <c r="F92" s="16"/>
    </row>
    <row r="93" spans="1:6" x14ac:dyDescent="0.2">
      <c r="A93" s="5" t="s">
        <v>108</v>
      </c>
      <c r="B93" s="17">
        <v>0.15</v>
      </c>
      <c r="C93" s="15" t="s">
        <v>171</v>
      </c>
      <c r="D93" s="39" t="str">
        <f>IFERROR(LEFT(C93,FIND("-",C93,1)-1),C93)</f>
        <v>10</v>
      </c>
      <c r="E93" s="16">
        <v>24</v>
      </c>
      <c r="F93" s="16"/>
    </row>
    <row r="94" spans="1:6" x14ac:dyDescent="0.2">
      <c r="A94" s="5" t="s">
        <v>46</v>
      </c>
      <c r="B94" s="17">
        <v>0.15</v>
      </c>
      <c r="C94" s="15" t="s">
        <v>171</v>
      </c>
      <c r="D94" s="39" t="str">
        <f>IFERROR(LEFT(C94,FIND("-",C94,1)-1),C94)</f>
        <v>10</v>
      </c>
      <c r="E94" s="16">
        <v>24</v>
      </c>
      <c r="F94" s="16"/>
    </row>
    <row r="95" spans="1:6" x14ac:dyDescent="0.2">
      <c r="A95" s="5" t="s">
        <v>126</v>
      </c>
      <c r="B95" s="17">
        <v>1</v>
      </c>
      <c r="C95" s="15">
        <v>105</v>
      </c>
      <c r="D95" s="39">
        <f>IFERROR(LEFT(C95,FIND("-",C95,1)-1),C95)</f>
        <v>105</v>
      </c>
      <c r="E95" s="16">
        <v>31.2</v>
      </c>
      <c r="F95" s="16"/>
    </row>
    <row r="96" spans="1:6" x14ac:dyDescent="0.2">
      <c r="A96" s="5" t="s">
        <v>86</v>
      </c>
      <c r="B96" s="17">
        <v>0.23</v>
      </c>
      <c r="C96" s="15" t="s">
        <v>150</v>
      </c>
      <c r="D96" s="39" t="str">
        <f>IFERROR(LEFT(C96,FIND("-",C96,1)-1),C96)</f>
        <v>120</v>
      </c>
      <c r="E96" s="16">
        <v>150</v>
      </c>
      <c r="F96" s="16"/>
    </row>
    <row r="97" spans="1:6" x14ac:dyDescent="0.2">
      <c r="A97" s="5" t="s">
        <v>101</v>
      </c>
      <c r="B97" s="17">
        <v>0.16</v>
      </c>
      <c r="C97" s="15" t="s">
        <v>170</v>
      </c>
      <c r="D97" s="39" t="str">
        <f>IFERROR(LEFT(C97,FIND("-",C97,1)-1),C97)</f>
        <v>12</v>
      </c>
      <c r="E97" s="16">
        <v>28</v>
      </c>
      <c r="F97" s="16"/>
    </row>
    <row r="98" spans="1:6" x14ac:dyDescent="0.2">
      <c r="A98" s="5" t="s">
        <v>83</v>
      </c>
      <c r="B98" s="17">
        <v>0.32</v>
      </c>
      <c r="C98" s="15" t="s">
        <v>151</v>
      </c>
      <c r="D98" s="39" t="str">
        <f>IFERROR(LEFT(C98,FIND("-",C98,1)-1),C98)</f>
        <v>150</v>
      </c>
      <c r="E98" s="16">
        <v>220</v>
      </c>
      <c r="F98" s="16"/>
    </row>
    <row r="99" spans="1:6" x14ac:dyDescent="0.2">
      <c r="A99" s="5" t="s">
        <v>59</v>
      </c>
      <c r="B99" s="17">
        <v>0.26</v>
      </c>
      <c r="C99" s="15">
        <v>15</v>
      </c>
      <c r="D99" s="39">
        <f>IFERROR(LEFT(C99,FIND("-",C99,1)-1),C99)</f>
        <v>15</v>
      </c>
      <c r="E99" s="16">
        <v>15</v>
      </c>
      <c r="F99" s="16"/>
    </row>
    <row r="100" spans="1:6" x14ac:dyDescent="0.2">
      <c r="A100" s="5" t="s">
        <v>47</v>
      </c>
      <c r="B100" s="17">
        <v>0.2</v>
      </c>
      <c r="C100" s="15" t="s">
        <v>152</v>
      </c>
      <c r="D100" s="39" t="str">
        <f>IFERROR(LEFT(C100,FIND("-",C100,1)-1),C100)</f>
        <v>17</v>
      </c>
      <c r="E100" s="16">
        <v>28</v>
      </c>
      <c r="F100" s="16"/>
    </row>
    <row r="101" spans="1:6" x14ac:dyDescent="0.2">
      <c r="A101" s="5" t="s">
        <v>102</v>
      </c>
      <c r="B101" s="17">
        <v>0.36</v>
      </c>
      <c r="C101" s="15" t="s">
        <v>132</v>
      </c>
      <c r="D101" s="39" t="str">
        <f>IFERROR(LEFT(C101,FIND("-",C101,1)-1),C101)</f>
        <v>17</v>
      </c>
      <c r="E101" s="16">
        <v>22</v>
      </c>
      <c r="F101" s="16"/>
    </row>
    <row r="102" spans="1:6" x14ac:dyDescent="0.2">
      <c r="A102" s="5" t="s">
        <v>96</v>
      </c>
      <c r="B102" s="17">
        <v>0.26</v>
      </c>
      <c r="C102" s="15" t="s">
        <v>153</v>
      </c>
      <c r="D102" s="39" t="str">
        <f>IFERROR(LEFT(C102,FIND("-",C102,1)-1),C102)</f>
        <v>18</v>
      </c>
      <c r="E102" s="16">
        <v>35</v>
      </c>
      <c r="F102" s="16"/>
    </row>
    <row r="103" spans="1:6" x14ac:dyDescent="0.2">
      <c r="A103" s="5" t="s">
        <v>97</v>
      </c>
      <c r="B103" s="17">
        <v>0.26</v>
      </c>
      <c r="C103" s="15" t="s">
        <v>154</v>
      </c>
      <c r="D103" s="39" t="str">
        <f>IFERROR(LEFT(C103,FIND("-",C103,1)-1),C103)</f>
        <v>18</v>
      </c>
      <c r="E103" s="16">
        <v>45</v>
      </c>
      <c r="F103" s="16"/>
    </row>
    <row r="104" spans="1:6" x14ac:dyDescent="0.2">
      <c r="A104" s="5" t="s">
        <v>48</v>
      </c>
      <c r="B104" s="17">
        <v>0.33</v>
      </c>
      <c r="C104" s="15" t="s">
        <v>154</v>
      </c>
      <c r="D104" s="39" t="str">
        <f>IFERROR(LEFT(C104,FIND("-",C104,1)-1),C104)</f>
        <v>18</v>
      </c>
      <c r="E104" s="16">
        <v>39</v>
      </c>
      <c r="F104" s="16"/>
    </row>
    <row r="105" spans="1:6" x14ac:dyDescent="0.2">
      <c r="A105" s="5" t="s">
        <v>49</v>
      </c>
      <c r="B105" s="17">
        <v>0.34</v>
      </c>
      <c r="C105" s="15" t="s">
        <v>140</v>
      </c>
      <c r="D105" s="39" t="str">
        <f>IFERROR(LEFT(C105,FIND("-",C105,1)-1),C105)</f>
        <v>18</v>
      </c>
      <c r="E105" s="16">
        <v>35</v>
      </c>
      <c r="F105" s="16"/>
    </row>
    <row r="106" spans="1:6" x14ac:dyDescent="0.2">
      <c r="A106" s="5" t="s">
        <v>95</v>
      </c>
      <c r="B106" s="17">
        <v>0.34</v>
      </c>
      <c r="C106" s="15" t="s">
        <v>140</v>
      </c>
      <c r="D106" s="39" t="str">
        <f>IFERROR(LEFT(C106,FIND("-",C106,1)-1),C106)</f>
        <v>18</v>
      </c>
      <c r="E106" s="16">
        <v>28</v>
      </c>
      <c r="F106" s="16"/>
    </row>
    <row r="107" spans="1:6" x14ac:dyDescent="0.2">
      <c r="A107" s="5" t="s">
        <v>50</v>
      </c>
      <c r="B107" s="17">
        <v>1</v>
      </c>
      <c r="C107" s="15" t="s">
        <v>155</v>
      </c>
      <c r="D107" s="39" t="str">
        <f>IFERROR(LEFT(C107,FIND("-",C107,1)-1),C107)</f>
        <v>18</v>
      </c>
      <c r="E107" s="16">
        <v>39</v>
      </c>
      <c r="F107" s="16"/>
    </row>
    <row r="108" spans="1:6" x14ac:dyDescent="0.2">
      <c r="A108" s="5" t="s">
        <v>51</v>
      </c>
      <c r="B108" s="17">
        <v>0.23</v>
      </c>
      <c r="C108" s="15" t="s">
        <v>156</v>
      </c>
      <c r="D108" s="39" t="str">
        <f>IFERROR(LEFT(C108,FIND("-",C108,1)-1),C108)</f>
        <v>15</v>
      </c>
      <c r="E108" s="16">
        <v>28</v>
      </c>
      <c r="F108" s="16"/>
    </row>
    <row r="109" spans="1:6" x14ac:dyDescent="0.2">
      <c r="A109" s="5" t="s">
        <v>98</v>
      </c>
      <c r="B109" s="17">
        <v>0.24</v>
      </c>
      <c r="C109" s="15" t="s">
        <v>136</v>
      </c>
      <c r="D109" s="39" t="str">
        <f>IFERROR(LEFT(C109,FIND("-",C109,1)-1),C109)</f>
        <v>18</v>
      </c>
      <c r="E109" s="16">
        <v>30</v>
      </c>
      <c r="F109" s="16"/>
    </row>
    <row r="110" spans="1:6" x14ac:dyDescent="0.2">
      <c r="A110" s="5" t="s">
        <v>174</v>
      </c>
      <c r="B110" s="17">
        <v>0.25</v>
      </c>
      <c r="C110" s="15">
        <v>20</v>
      </c>
      <c r="D110" s="39">
        <f>IFERROR(LEFT(C110,FIND("-",C110,1)-1),C110)</f>
        <v>20</v>
      </c>
      <c r="E110" s="16">
        <v>20</v>
      </c>
      <c r="F110" s="16"/>
    </row>
    <row r="111" spans="1:6" x14ac:dyDescent="0.2">
      <c r="A111" s="5" t="s">
        <v>65</v>
      </c>
      <c r="B111" s="17">
        <v>0.09</v>
      </c>
      <c r="C111" s="15">
        <v>30</v>
      </c>
      <c r="D111" s="39">
        <f>IFERROR(LEFT(C111,FIND("-",C111,1)-1),C111)</f>
        <v>30</v>
      </c>
      <c r="E111" s="16">
        <v>40</v>
      </c>
      <c r="F111" s="16"/>
    </row>
    <row r="112" spans="1:6" x14ac:dyDescent="0.2">
      <c r="A112" s="5" t="s">
        <v>52</v>
      </c>
      <c r="B112" s="17">
        <v>0.19</v>
      </c>
      <c r="C112" s="15">
        <v>35</v>
      </c>
      <c r="D112" s="39">
        <f>IFERROR(LEFT(C112,FIND("-",C112,1)-1),C112)</f>
        <v>35</v>
      </c>
      <c r="E112" s="16">
        <v>30</v>
      </c>
      <c r="F112" s="16"/>
    </row>
    <row r="113" spans="1:6" x14ac:dyDescent="0.2">
      <c r="A113" s="5" t="s">
        <v>53</v>
      </c>
      <c r="B113" s="17">
        <v>0.16</v>
      </c>
      <c r="C113" s="15">
        <v>4.5</v>
      </c>
      <c r="D113" s="39">
        <f>IFERROR(LEFT(C113,FIND("-",C113,1)-1),C113)</f>
        <v>4.5</v>
      </c>
      <c r="E113" s="16">
        <v>13.5</v>
      </c>
      <c r="F113" s="16"/>
    </row>
    <row r="114" spans="1:6" x14ac:dyDescent="0.2">
      <c r="A114" s="5" t="s">
        <v>93</v>
      </c>
      <c r="B114" s="17">
        <v>0.22</v>
      </c>
      <c r="C114" s="15" t="s">
        <v>143</v>
      </c>
      <c r="D114" s="39" t="str">
        <f>IFERROR(LEFT(C114,FIND("-",C114,1)-1),C114)</f>
        <v>50</v>
      </c>
      <c r="E114" s="16">
        <v>110</v>
      </c>
      <c r="F114" s="16"/>
    </row>
    <row r="115" spans="1:6" x14ac:dyDescent="0.2">
      <c r="A115" s="5" t="s">
        <v>92</v>
      </c>
      <c r="B115" s="17">
        <v>0.32</v>
      </c>
      <c r="C115" s="15" t="s">
        <v>157</v>
      </c>
      <c r="D115" s="39" t="str">
        <f>IFERROR(LEFT(C115,FIND("-",C115,1)-1),C115)</f>
        <v>50</v>
      </c>
      <c r="E115" s="16">
        <v>50</v>
      </c>
      <c r="F115" s="16"/>
    </row>
    <row r="116" spans="1:6" x14ac:dyDescent="0.2">
      <c r="A116" s="5" t="s">
        <v>54</v>
      </c>
      <c r="B116" s="17">
        <v>0.32</v>
      </c>
      <c r="C116" s="15" t="s">
        <v>157</v>
      </c>
      <c r="D116" s="39" t="str">
        <f>IFERROR(LEFT(C116,FIND("-",C116,1)-1),C116)</f>
        <v>50</v>
      </c>
      <c r="E116" s="16">
        <v>40</v>
      </c>
      <c r="F116" s="16"/>
    </row>
    <row r="117" spans="1:6" x14ac:dyDescent="0.2">
      <c r="A117" s="5" t="s">
        <v>69</v>
      </c>
      <c r="B117" s="17">
        <v>0.14000000000000001</v>
      </c>
      <c r="C117" s="15">
        <v>50</v>
      </c>
      <c r="D117" s="39">
        <f>IFERROR(LEFT(C117,FIND("-",C117,1)-1),C117)</f>
        <v>50</v>
      </c>
      <c r="E117" s="16">
        <v>45</v>
      </c>
      <c r="F117" s="16"/>
    </row>
    <row r="118" spans="1:6" x14ac:dyDescent="0.2">
      <c r="A118" s="5" t="s">
        <v>90</v>
      </c>
      <c r="B118" s="17">
        <v>0.13</v>
      </c>
      <c r="C118" s="15" t="s">
        <v>129</v>
      </c>
      <c r="D118" s="39" t="str">
        <f>IFERROR(LEFT(C118,FIND("-",C118,1)-1),C118)</f>
        <v>70</v>
      </c>
      <c r="E118" s="16">
        <v>140</v>
      </c>
      <c r="F118" s="16"/>
    </row>
    <row r="119" spans="1:6" x14ac:dyDescent="0.2">
      <c r="A119" s="5" t="s">
        <v>88</v>
      </c>
      <c r="B119" s="17">
        <v>2</v>
      </c>
      <c r="C119" s="15" t="s">
        <v>158</v>
      </c>
      <c r="D119" s="39" t="str">
        <f>IFERROR(LEFT(C119,FIND("-",C119,1)-1),C119)</f>
        <v>70</v>
      </c>
      <c r="E119" s="16">
        <v>95</v>
      </c>
      <c r="F119" s="16"/>
    </row>
    <row r="120" spans="1:6" x14ac:dyDescent="0.2">
      <c r="A120" s="5" t="s">
        <v>87</v>
      </c>
      <c r="B120" s="17">
        <v>0.26</v>
      </c>
      <c r="C120" s="15" t="s">
        <v>158</v>
      </c>
      <c r="D120" s="39" t="str">
        <f>IFERROR(LEFT(C120,FIND("-",C120,1)-1),C120)</f>
        <v>70</v>
      </c>
      <c r="E120" s="16">
        <v>150</v>
      </c>
      <c r="F120" s="16"/>
    </row>
    <row r="121" spans="1:6" x14ac:dyDescent="0.2">
      <c r="A121" s="5" t="s">
        <v>72</v>
      </c>
      <c r="B121" s="17">
        <v>1</v>
      </c>
      <c r="C121" s="15">
        <v>70</v>
      </c>
      <c r="D121" s="39">
        <f>IFERROR(LEFT(C121,FIND("-",C121,1)-1),C121)</f>
        <v>70</v>
      </c>
      <c r="E121" s="16">
        <v>25.7</v>
      </c>
      <c r="F121" s="16"/>
    </row>
    <row r="122" spans="1:6" x14ac:dyDescent="0.2">
      <c r="A122" s="5" t="s">
        <v>109</v>
      </c>
      <c r="B122" s="17">
        <v>0.13</v>
      </c>
      <c r="C122" s="15" t="s">
        <v>172</v>
      </c>
      <c r="D122" s="39" t="str">
        <f>IFERROR(LEFT(C122,FIND("-",C122,1)-1),C122)</f>
        <v>8</v>
      </c>
      <c r="E122" s="16">
        <v>24</v>
      </c>
      <c r="F122" s="16"/>
    </row>
    <row r="123" spans="1:6" x14ac:dyDescent="0.2">
      <c r="A123" s="5" t="s">
        <v>103</v>
      </c>
      <c r="B123" s="17">
        <v>0.12</v>
      </c>
      <c r="C123" s="15">
        <v>85</v>
      </c>
      <c r="D123" s="39">
        <f>IFERROR(LEFT(C123,FIND("-",C123,1)-1),C123)</f>
        <v>85</v>
      </c>
      <c r="E123" s="16">
        <v>85</v>
      </c>
      <c r="F123" s="16"/>
    </row>
    <row r="124" spans="1:6" x14ac:dyDescent="0.2">
      <c r="A124" s="5" t="s">
        <v>63</v>
      </c>
      <c r="B124" s="17">
        <v>0.27</v>
      </c>
      <c r="C124" s="15" t="s">
        <v>154</v>
      </c>
      <c r="D124" s="39" t="str">
        <f>IFERROR(LEFT(C124,FIND("-",C124,1)-1),C124)</f>
        <v>18</v>
      </c>
      <c r="E124" s="16">
        <v>45</v>
      </c>
      <c r="F124" s="16"/>
    </row>
    <row r="125" spans="1:6" x14ac:dyDescent="0.2">
      <c r="A125" s="5" t="s">
        <v>67</v>
      </c>
      <c r="B125" s="17">
        <v>0.35</v>
      </c>
      <c r="C125" s="15" t="s">
        <v>159</v>
      </c>
      <c r="D125" s="39" t="str">
        <f>IFERROR(LEFT(C125,FIND("-",C125,1)-1),C125)</f>
        <v>28</v>
      </c>
      <c r="E125" s="16">
        <v>49</v>
      </c>
      <c r="F125" s="16"/>
    </row>
    <row r="126" spans="1:6" x14ac:dyDescent="0.2">
      <c r="A126" s="5" t="s">
        <v>191</v>
      </c>
      <c r="B126" s="17">
        <v>0.5</v>
      </c>
      <c r="C126" s="15" t="s">
        <v>158</v>
      </c>
      <c r="D126" s="39" t="str">
        <f>IFERROR(LEFT(C126,FIND("-",C126,1)-1),C126)</f>
        <v>70</v>
      </c>
      <c r="E126" s="16">
        <v>95</v>
      </c>
      <c r="F126" s="16"/>
    </row>
    <row r="127" spans="1:6" x14ac:dyDescent="0.2">
      <c r="A127" s="5" t="s">
        <v>55</v>
      </c>
      <c r="B127" s="17">
        <v>0.22</v>
      </c>
      <c r="C127" s="15" t="s">
        <v>152</v>
      </c>
      <c r="D127" s="39" t="str">
        <f>IFERROR(LEFT(C127,FIND("-",C127,1)-1),C127)</f>
        <v>17</v>
      </c>
      <c r="E127" s="16">
        <v>27</v>
      </c>
      <c r="F127" s="16"/>
    </row>
    <row r="128" spans="1:6" x14ac:dyDescent="0.2">
      <c r="A128" s="5" t="s">
        <v>57</v>
      </c>
      <c r="B128" s="17">
        <v>0.2</v>
      </c>
      <c r="C128" s="15"/>
      <c r="D128" s="39">
        <f>IFERROR(LEFT(C128,FIND("-",C128,1)-1),C128)</f>
        <v>0</v>
      </c>
      <c r="E128" s="16">
        <v>24</v>
      </c>
      <c r="F128" s="16"/>
    </row>
    <row r="129" spans="1:6" x14ac:dyDescent="0.2">
      <c r="A129" s="5" t="s">
        <v>60</v>
      </c>
      <c r="B129" s="17">
        <v>0.22</v>
      </c>
      <c r="C129" s="15" t="s">
        <v>160</v>
      </c>
      <c r="D129" s="39" t="str">
        <f>IFERROR(LEFT(C129,FIND("-",C129,1)-1),C129)</f>
        <v>28</v>
      </c>
      <c r="E129" s="16">
        <v>27</v>
      </c>
      <c r="F129" s="16"/>
    </row>
    <row r="130" spans="1:6" x14ac:dyDescent="0.2">
      <c r="A130" s="5" t="s">
        <v>66</v>
      </c>
      <c r="B130" s="17">
        <v>0.25</v>
      </c>
      <c r="C130" s="15" t="s">
        <v>160</v>
      </c>
      <c r="D130" s="39" t="str">
        <f>IFERROR(LEFT(C130,FIND("-",C130,1)-1),C130)</f>
        <v>28</v>
      </c>
      <c r="E130" s="16">
        <v>33</v>
      </c>
      <c r="F130" s="16"/>
    </row>
    <row r="131" spans="1:6" x14ac:dyDescent="0.2">
      <c r="A131" s="5" t="s">
        <v>68</v>
      </c>
      <c r="B131" s="17">
        <v>0.32</v>
      </c>
      <c r="C131" s="15" t="s">
        <v>129</v>
      </c>
      <c r="D131" s="39" t="str">
        <f>IFERROR(LEFT(C131,FIND("-",C131,1)-1),C131)</f>
        <v>70</v>
      </c>
      <c r="E131" s="16">
        <v>95</v>
      </c>
      <c r="F131" s="16"/>
    </row>
    <row r="132" spans="1:6" x14ac:dyDescent="0.2">
      <c r="A132" s="6" t="s">
        <v>115</v>
      </c>
      <c r="B132" s="17">
        <v>1</v>
      </c>
      <c r="C132" s="15">
        <v>90</v>
      </c>
      <c r="D132" s="39">
        <f>IFERROR(LEFT(C132,FIND("-",C132,1)-1),C132)</f>
        <v>90</v>
      </c>
      <c r="E132" s="16">
        <v>29</v>
      </c>
      <c r="F132" s="16"/>
    </row>
    <row r="163" spans="1:1" x14ac:dyDescent="0.2">
      <c r="A163" s="6"/>
    </row>
    <row r="164" spans="1:1" x14ac:dyDescent="0.2">
      <c r="A164" s="6"/>
    </row>
    <row r="165" spans="1:1" x14ac:dyDescent="0.2">
      <c r="A165" s="6"/>
    </row>
    <row r="166" spans="1:1" x14ac:dyDescent="0.2">
      <c r="A166" s="6"/>
    </row>
    <row r="167" spans="1:1" x14ac:dyDescent="0.2">
      <c r="A167" s="6"/>
    </row>
    <row r="168" spans="1:1" x14ac:dyDescent="0.2">
      <c r="A168" s="6"/>
    </row>
    <row r="169" spans="1:1" x14ac:dyDescent="0.2">
      <c r="A169" s="6"/>
    </row>
    <row r="170" spans="1:1" x14ac:dyDescent="0.2">
      <c r="A170" s="6"/>
    </row>
    <row r="171" spans="1:1" x14ac:dyDescent="0.2">
      <c r="A171" s="6"/>
    </row>
    <row r="172" spans="1:1" x14ac:dyDescent="0.2">
      <c r="A172" s="6"/>
    </row>
    <row r="173" spans="1:1" x14ac:dyDescent="0.2">
      <c r="A173" s="6"/>
    </row>
    <row r="174" spans="1:1" x14ac:dyDescent="0.2">
      <c r="A174" s="6"/>
    </row>
    <row r="175" spans="1:1" x14ac:dyDescent="0.2">
      <c r="A175" s="6"/>
    </row>
    <row r="176" spans="1:1" x14ac:dyDescent="0.2">
      <c r="A176" s="6"/>
    </row>
    <row r="177" spans="1:1" x14ac:dyDescent="0.2">
      <c r="A177" s="6"/>
    </row>
    <row r="178" spans="1:1" x14ac:dyDescent="0.2">
      <c r="A178" s="6"/>
    </row>
    <row r="179" spans="1:1" x14ac:dyDescent="0.2">
      <c r="A179" s="6"/>
    </row>
    <row r="180" spans="1:1" x14ac:dyDescent="0.2">
      <c r="A180" s="6"/>
    </row>
  </sheetData>
  <sortState ref="A7:E132">
    <sortCondition ref="A6"/>
  </sortState>
  <mergeCells count="10">
    <mergeCell ref="H4:H5"/>
    <mergeCell ref="I4:I5"/>
    <mergeCell ref="J4:J5"/>
    <mergeCell ref="F4:F5"/>
    <mergeCell ref="A4:A5"/>
    <mergeCell ref="B4:B5"/>
    <mergeCell ref="E4:E5"/>
    <mergeCell ref="C4:C5"/>
    <mergeCell ref="D4:D5"/>
    <mergeCell ref="G4:G5"/>
  </mergeCells>
  <conditionalFormatting sqref="B6:B53 B112 B114:B124 B126:B129 B131:B132 B55:B82 B84:B87">
    <cfRule type="cellIs" dxfId="6" priority="7" operator="greaterThan">
      <formula>2.99</formula>
    </cfRule>
  </conditionalFormatting>
  <conditionalFormatting sqref="B54">
    <cfRule type="cellIs" dxfId="5" priority="6" operator="greaterThan">
      <formula>2.99</formula>
    </cfRule>
  </conditionalFormatting>
  <conditionalFormatting sqref="B88:B111">
    <cfRule type="cellIs" dxfId="4" priority="5" operator="greaterThan">
      <formula>2.99</formula>
    </cfRule>
  </conditionalFormatting>
  <conditionalFormatting sqref="B125">
    <cfRule type="cellIs" dxfId="3" priority="4" operator="greaterThan">
      <formula>2.99</formula>
    </cfRule>
  </conditionalFormatting>
  <conditionalFormatting sqref="B130">
    <cfRule type="cellIs" dxfId="2" priority="3" operator="greaterThan">
      <formula>2.99</formula>
    </cfRule>
  </conditionalFormatting>
  <conditionalFormatting sqref="B113">
    <cfRule type="cellIs" dxfId="1" priority="2" operator="greaterThan">
      <formula>2.99</formula>
    </cfRule>
  </conditionalFormatting>
  <conditionalFormatting sqref="B83">
    <cfRule type="cellIs" dxfId="0" priority="1" operator="greaterThan">
      <formula>2.99</formula>
    </cfRule>
  </conditionalFormatting>
  <hyperlinks>
    <hyperlink ref="A8" r:id="rId1" display="http://www.fotovideo.no/foto/Objektiver/Pentax/Pentax-HD-DA-15mm-F4-ED-AL-Limited-sort-Vidvinkel-Pannekake134324-p0000170868"/>
    <hyperlink ref="A15" r:id="rId2" display="http://www.fotovideo.no/foto/Objektiver/Pentax/Pentax-HD-DA-55-300mm-F40-5-8-ED-WR-V%C3%A6rbeskyttet-telezoom134732-p0000172912"/>
    <hyperlink ref="A16" r:id="rId3" display="http://www.fotovideo.no/foto/Objektiver/Pentax/Pentax-HD-DA-560mm-F56-ED-AW-Profesjonell-supertele130928-p0000156866"/>
    <hyperlink ref="A47" r:id="rId4" display="http://www.fotovideo.no/foto/Objektiver/Pentax/Pentax-SMC-D-FA645-55mm-F2-8AL-IF-SDM-AW-V%C3%A6rforseglet-vidvinkelobjektiv123292-p0000133025"/>
    <hyperlink ref="A62" r:id="rId5" display="http://www.fotovideo.no/foto/Objektiver/Pentax/Pentax-SMC-D-FA-100mm-F28-makro-WR-V%C3%A6rbestandig-makroobjektiv121027-p0000121676"/>
    <hyperlink ref="A63" r:id="rId6" display="http://www.fotovideo.no/foto/Objektiver/Pentax/Pentax-SMC-D-FA-50mm-F28-Makro-Makroobjektiv109941-p0000034780"/>
    <hyperlink ref="A65" r:id="rId7" display="http://www.fotovideo.no/foto/Objektiver/Pentax/Pentax-SMC-DA-12-24mm-F40-ED-AL-Vidvinkelzoom107731-p0000029518"/>
    <hyperlink ref="A66" r:id="rId8" display="http://www.fotovideo.no/foto/Objektiver/Pentax/Pentax-SMC-DA-17-70mm-F40-AL-IF-SDM-Normalzoom-av-h%C3%B8y-kvalitet116819-p0000097719"/>
    <hyperlink ref="A67" r:id="rId9" display="http://www.fotovideo.no/foto/Objektiver/Pentax/Pentax-SMC-DA-18-135mm-F3-5-5-6ED-AL-WR-V%C3%A6rforseglet-superzoom122805-p0000131202"/>
    <hyperlink ref="A68" r:id="rId10" display="http://www.fotovideo.no/foto/Objektiver/Pentax/Pentax-SMC-DA-18-270mm-F35-63-ED-SDM-Ultrazoom130927-p0000156857"/>
    <hyperlink ref="A69" r:id="rId11" display="http://www.fotovideo.no/foto/Objektiver/Pentax/Pentax-SMC-DA-18-55mm-F35-56-AL-WR-V%C3%A6rtettet-standardzoom118877-p0000107459"/>
    <hyperlink ref="A70" r:id="rId12" display="http://www.fotovideo.no/foto/Objektiver/Pentax/Pentax-SMC-DA-35mm-F2-4-AL-Lyssterkt-normalobjektiv122691-p0000130815"/>
    <hyperlink ref="A71" r:id="rId13" display="http://www.fotovideo.no/foto/Objektiver/Pentax/Pentax-SMC-DA-50-200mm-F4-56-ED-WR-V%C3%A6rforseglet-telezoom118878-p0000107465"/>
    <hyperlink ref="A72" r:id="rId14" display="http://www.fotovideo.no/foto/Objektiver/Pentax/Pentax-SMC-DA-50mm-F18-Lyssterk-normal-kort-tele-for-Pentax129862-p0000153408"/>
    <hyperlink ref="A64" r:id="rId15" display="http://www.fotovideo.no/foto/Objektiver/Pentax/Pentax-SMC-DA-Fisheye-10-17mm-35-45-ED-Fisheye-Ultravidvinkel109942-p0000034781"/>
    <hyperlink ref="A73" r:id="rId16" display="http://www.fotovideo.no/foto/Objektiver/Pentax/Pentax-SMC-DA-16-50mm-F28-ED-AL-IF-SDM-Profesjonell-normalzoom113175-p0000067874"/>
    <hyperlink ref="A74" r:id="rId17" display="http://www.fotovideo.no/foto/Objektiver/Pentax/Pentax-SMC-DA-200mm-F28-ED-IF-Profesjonelt-teleobjektiv115872-p0000093877"/>
    <hyperlink ref="A75" r:id="rId18" display="http://www.fotovideo.no/foto/Objektiver/Pentax/Pentax-SMC-DA-50-135mm-F28-ED-IF-SDM-Profesjonell-telezoom113176-p0000067879"/>
    <hyperlink ref="A76" r:id="rId19" display="http://www.fotovideo.no/foto/Objektiver/Pentax/Pentax-SMC-DA-55mm-14-SDM-Meget-lyssterkt-normalobjektiv117617-p0000101009"/>
    <hyperlink ref="A77" r:id="rId20" display="http://www.fotovideo.no/foto/Objektiver/Pentax/Pentax-SMC-DA-60-250mm-40-ED-IF-SDM-Profesjonell-supertele117616-p0000101004"/>
    <hyperlink ref="A78" r:id="rId21" display="http://www.fotovideo.no/foto/Objektiver/Pentax/Pentax-SMC-FA-31mm-F18-Limited-Black-Eksklusivt-normalobjektiv115296-p0000090968"/>
    <hyperlink ref="A79" r:id="rId22" display="http://www.fotovideo.no/foto/Objektiver/Pentax/Pentax-SMC-FA-35mm-F20-Vidvinkel-Normalobjektiv113363-p0000068889"/>
    <hyperlink ref="A80" r:id="rId23" display="http://www.fotovideo.no/foto/Objektiver/Pentax/Pentax-SMC-FA-43mm-F19-Limited-Black-Lyssterkt-normalobjektiv115297-p0000090973"/>
    <hyperlink ref="A81" r:id="rId24" display="http://www.fotovideo.no/foto/Objektiver/Pentax/Pentax-SMC-FA-50mm-F14-Lyssterkt-normalobjektiv110888-p0000037845"/>
    <hyperlink ref="A82" r:id="rId25" display="http://www.fotovideo.no/foto/Objektiver/Pentax/Pentax-SMC-FA-77mm-F18-Limited-Black-Kort-tele-portrettobjektiv115298-p0000090978"/>
    <hyperlink ref="A94" r:id="rId26" display="http://www.fotovideo.no/foto/Objektiver/Pentax/Sigma-10-20mm-F4-56-EX-DC-Pentax-Vidvinkelzoom106590-p0000013992"/>
    <hyperlink ref="A104" r:id="rId27" display="http://www.fotovideo.no/foto/Objektiver/Pentax/Sigma-18-200mm-F35-63-C-DC-HSM-Pentax-Superzoom-med-makrofunksjon135364-p0000175359"/>
    <hyperlink ref="A107" r:id="rId28" display="http://www.fotovideo.no/foto/Objektiver/Pentax/Sigma-18-300mm-F35-63-C-Macro-Pentax-Ink-Rogue-Safari-Flash-booster137786-p0000186425"/>
    <hyperlink ref="A108" r:id="rId29" display="http://www.fotovideo.no/foto/Objektiver/Pentax/Sigma-18-35mm-F18-A-DC-HSM-Pentax-Vidvinkelzoom133450-p0000167773"/>
    <hyperlink ref="A112" r:id="rId30" display="http://www.fotovideo.no/foto/Objektiver/Pentax/Sigma-35mm-F14-A-DG-HSM-Pentax-Lyssterk-vidvinkel133305-p0000167117"/>
    <hyperlink ref="A113" r:id="rId31" display="http://www.fotovideo.no/foto/Objektiver/Pentax/Sigma-4-5mm-F28-EX-DC-Fisheye-HSM-Penta-Ekstrem-sirkul%C3%A6r-fisheye123200-p0000132677"/>
    <hyperlink ref="A116" r:id="rId32" display="http://www.fotovideo.no/foto/Objektiver/Pentax/Sigma-50-500mm-F45-63-APO-OS-HSM-P-Ultratelezoom-med-stabilisator120818-p0000119794"/>
    <hyperlink ref="A127" r:id="rId33" display="http://www.fotovideo.no/foto/Objektiver/Pentax/Tamron-AF-SP-17-50mm-F-28-XR-Di-II-LD-P-For-Penrtax115956-p0000094299"/>
    <hyperlink ref="A132" r:id="rId34" tooltip="Tamron SP AF 90mm til Pentax" display="http://fovi.no/objektiver/pentax-k-fatning/tamron-til-pentax/tamron-sp-af-90mm-til-pentax"/>
    <hyperlink ref="A84" r:id="rId35" tooltip="SAMYANG OBJEKTIV 10MM F2.8 ED AS NCS (APS-C)" display="http://fovi.no/objektiver/pentax-k-fatning/samyang-til-pentax/samyang-objektiv-10mm-f28-ed-as-ncs-aps-c"/>
    <hyperlink ref="A28" r:id="rId36" tooltip="smc PENTAX DA 15mm" display="http://fovi.no/objektiver/pentax-k-fatning/tidligere-objektiver/smc-pentax-da-15mm"/>
    <hyperlink ref="A85" r:id="rId37" tooltip="SAMYANG OBJEKTIV 12MM FISHEYE F2.8" display="http://fovi.no/objektiver/pentax-k-fatning/samyang-til-pentax/samyang-objektiv-12mm-fisheye-f28"/>
    <hyperlink ref="A128" r:id="rId38" tooltip="Tamron SP AF 10-24mm til Pentax" display="http://fovi.no/objektiver/pentax-k-fatning/tamron-til-pentax/tamron-sp-af-10-24mm-til-pentax"/>
    <hyperlink ref="A87" r:id="rId39" tooltip="SAMYANG OBJEKTIV 14MM F 2.8" display="http://fovi.no/objektiver/pentax-k-fatning/samyang-til-pentax/samyang-objektiv-14mm-f-28"/>
    <hyperlink ref="A99" r:id="rId40" tooltip="Sigma 15mm til Pentax" display="http://fovi.no/objektiver/pentax-k-fatning/sigma-til-pentax/sigma-15mm-til-pentax"/>
    <hyperlink ref="A129" r:id="rId41" tooltip="Tamron SP AF 17-50mm til Pentax" display="http://fovi.no/objektiver/pentax-k-fatning/tamron-til-pentax/tamron-sp-af-17-50mm-til-pentax"/>
    <hyperlink ref="A36" r:id="rId42" tooltip="smc PENTAX DA 21mm" display="http://fovi.no/objektiver/pentax-k-fatning/pentax/smc-pentax-da-21mm"/>
    <hyperlink ref="A23" r:id="rId43" tooltip="smc PENTAX D FA 100mm Makro" display="http://fovi.no/objektiver/pentax-k-fatning/tidligere-objektiver/smc-pentax-d-fa-100mm-makro"/>
    <hyperlink ref="A124" r:id="rId44" tooltip="Tamron AF 18-200mm til Pentax" display="http://fovi.no/objektiver/pentax-k-fatning/tamron-til-pentax/tamron-af-18-200mm-til-pentax"/>
    <hyperlink ref="A110" r:id="rId45" tooltip="Sigma 20mm til Pentax" display="http://fovi.no/objektiver/pentax-k-fatning/sigma-til-pentax/sigma-20mm-til-pentax"/>
    <hyperlink ref="A59" r:id="rId46" tooltip="smc PENTAX FA J 18-35mm" display="http://fovi.no/objektiver/pentax-k-fatning/tidligere-objektiver/smc-pentax-fa-j-18-35mm"/>
    <hyperlink ref="A88" r:id="rId47" tooltip="SAMYANG OBJEKTIV 24MM F1,4" display="http://fovi.no/objektiver/pentax-k-fatning/samyang-til-pentax/samyang-objektiv-24mm-f14"/>
    <hyperlink ref="A111" r:id="rId48" tooltip="Sigma 30mm til Pentax" display="http://fovi.no/objektiver/pentax-k-fatning/sigma-til-pentax/sigma-30mm-til-pentax"/>
    <hyperlink ref="A130" r:id="rId49" tooltip="Tamron SP AF 28-75mm til Pentax" display="http://fovi.no/objektiver/pentax-k-fatning/tamron-til-pentax/tamron-sp-af-28-75mm-til-pentax"/>
    <hyperlink ref="A51" r:id="rId50" tooltip="smc PENTAX FA 28-105mm" display="http://fovi.no/objektiver/pentax-k-fatning/tidligere-objektiver/smc-pentax-fa-28-105mm"/>
    <hyperlink ref="A12" r:id="rId51" tooltip="PENTAX HD DA 21mm - silver" display="http://fovi.no/objektiver/pentax-k-fatning/pentax/pentax-hd-da-21mm-silver"/>
    <hyperlink ref="A125" r:id="rId52" tooltip="Tamron AF 28-300mm til Pentax" display="http://fovi.no/objektiver/pentax-k-fatning/tamron-til-pentax/tamron-af-28-300mm-til-pentax"/>
    <hyperlink ref="A89" r:id="rId53" tooltip="SAMYANG OBJEKTIV 35MM F 1,4" display="http://fovi.no/objektiver/pentax-k-fatning/samyang-til-pentax/samyang-objektiv-35mm-f-14"/>
    <hyperlink ref="A131" r:id="rId54" tooltip="Tamron SP AF 70-200mm til Pentax" display="http://fovi.no/objektiver/pentax-k-fatning/tamron-til-pentax/tamron-sp-af-70-200mm-til-pentax"/>
    <hyperlink ref="A52" r:id="rId55" tooltip="smc PENTAX FA 31mm - sort" display="http://fovi.no/objektiver/pentax-k-fatning/pentax/smc-pentax-fa-31mm-sort"/>
    <hyperlink ref="A117" r:id="rId56" tooltip="Sigma 50mm til Pentax" display="http://fovi.no/objektiver/pentax-k-fatning/sigma-til-pentax/sigma-50mm-til-pentax"/>
    <hyperlink ref="A38" r:id="rId57" tooltip="smc PENTAX DA 35mm Makro" display="http://fovi.no/objektiver/pentax-k-fatning/tidligere-objektiver/smc-pentax-da-35mm-makro"/>
    <hyperlink ref="A37" r:id="rId58" tooltip="smc PENTAX DA 35mm" display="http://fovi.no/objektiver/pentax-k-fatning/pentax/smc-pentax-da-35mm"/>
    <hyperlink ref="A90" r:id="rId59" tooltip="SAMYANG OBJEKTIV 50MM F1.4" display="http://fovi.no/objektiver/pentax-k-fatning/samyang-til-pentax/samyang-objektiv-50mm-f14"/>
    <hyperlink ref="A126" r:id="rId60" tooltip="Tamron AF 70-300mm til Pentax" display="http://fovi.no/objektiver/pentax-k-fatning/tamron-til-pentax/tamron-af-70-300mm-til-pentax"/>
    <hyperlink ref="A57" r:id="rId61" tooltip="smc PENTAX FA 70-200mm" display="http://fovi.no/objektiver/pentax-k-fatning/tidligere-objektiver/smc-pentax-fa-70-200mm_1"/>
    <hyperlink ref="A83" r:id="rId62" tooltip="SAMYANG OBJEKTIV 85MM F1,4" display="http://fovi.no/objektiver/pentax-k-fatning/samyang-til-pentax/samyang-objektiv-85mm-f14"/>
    <hyperlink ref="A54" r:id="rId63" tooltip="smc PENTAX FA 35mm" display="http://fovi.no/objektiver/pentax-k-fatning/pentax/smc-pentax-fa-35mm"/>
    <hyperlink ref="A121" r:id="rId64" tooltip="Sigma 70mm til Pentax" display="http://fovi.no/objektiver/pentax-k-fatning/sigma-til-pentax/sigma-70mm-til-pentax"/>
    <hyperlink ref="A86" r:id="rId65" tooltip="SAMYANG OBJEKTIV 135MM F2.0" display="http://fovi.no/objektiver/pentax-k-fatning/samyang-til-pentax/samyang-objektiv-135mm-f20"/>
    <hyperlink ref="A13" r:id="rId66" tooltip="PENTAX HD DA 35mm Makro - silver" display="http://fovi.no/objektiver/pentax-k-fatning/pentax/pentax-hd-da-35mm-makro-silver"/>
    <hyperlink ref="A91" r:id="rId67" tooltip="SAMYANG OBJEKTIV 8MM F3,5 FISHEYE" display="http://fovi.no/objektiver/pentax-k-fatning/samyang-til-pentax/samyang-objektiv-8mm-f35-fisheye"/>
    <hyperlink ref="A123" r:id="rId68" tooltip="Sigma 85mm til Pentax" display="http://fovi.no/objektiver/pentax-k-fatning/sigma-til-pentax/sigma-85mm-til-pentax"/>
    <hyperlink ref="A21" r:id="rId69" tooltip="smc PENTAX DA 40mm XS" display="http://fovi.no/objektiver/pentax-k-fatning/pentax/smc-pentax-da-40mm-xs"/>
    <hyperlink ref="A61" r:id="rId70" tooltip="smc PENTAX FA J 75-300mm" display="http://fovi.no/objektiver/pentax-k-fatning/tidligere-objektiver/smc-pentax-fa-j-75-300mm"/>
    <hyperlink ref="A95" r:id="rId71" tooltip="Sigma 105mm Macro til Pentax" display="http://fovi.no/objektiver/pentax-k-fatning/sigma-til-pentax/sigma-105mm-macro-til-pentax"/>
    <hyperlink ref="A20" r:id="rId72" tooltip="smc PENTAX DA 40mm" display="http://fovi.no/objektiver/pentax-k-fatning/pentax/smc-pentax-da-40mm"/>
    <hyperlink ref="A18" r:id="rId73" tooltip="smc PENTAX DA 16-45mm" display="http://fovi.no/objektiver/pentax-k-fatning/tidligere-objektiver/smc-pentax-da-16-45mm"/>
    <hyperlink ref="A27" r:id="rId74" tooltip="smc PENTAX DA 14mm" display="http://fovi.no/objektiver/pentax-k-fatning/tidligere-objektiver/smc-pentax-da-14mm"/>
    <hyperlink ref="A14" r:id="rId75" tooltip="PENTAX HD DA 40mm - silver" display="http://fovi.no/objektiver/pentax-k-fatning/pentax/pentax-hd-da-40mm-silver"/>
    <hyperlink ref="A122" r:id="rId76" tooltip="Sigma 8-16mm til Pentax" display="http://fovi.no/objektiver/pentax-k-fatning/sigma-til-pentax/sigma-8-16mm-til-pentax"/>
    <hyperlink ref="A60" r:id="rId77" tooltip="smc PENTAX FA J 28-80mm" display="http://fovi.no/objektiver/pentax-k-fatning/tidligere-objektiver/smc-pentax-fa-j-28-80mm"/>
    <hyperlink ref="A93" r:id="rId78" tooltip="Sigma 10-20mm til Pentax" display="http://fovi.no/objektiver/pentax-k-fatning/sigma-til-pentax/sigma-10-20mm-til-pentax_1"/>
    <hyperlink ref="A55" r:id="rId79" tooltip="smc PENTAX FA 43mm - sort" display="http://fovi.no/objektiver/pentax-k-fatning/pentax/smc-pentax-fa-43mm-sort"/>
    <hyperlink ref="A53" r:id="rId80" tooltip="smc PENTAX FA 35-80mm" display="http://fovi.no/objektiver/pentax-k-fatning/tidligere-objektiver/smc-pentax-fa-35-80mm"/>
    <hyperlink ref="A92" r:id="rId81" tooltip="Sigma 10-20mm til Pentax" display="http://fovi.no/objektiver/pentax-k-fatning/sigma-til-pentax/sigma-10-20mm-til-pentax"/>
    <hyperlink ref="A56" r:id="rId82" tooltip="smc PENTAX FA 50mm" display="http://fovi.no/objektiver/pentax-k-fatning/pentax/smc-pentax-fa-50mm"/>
    <hyperlink ref="A24" r:id="rId83" tooltip="smc PENTAX D FA 50mm Makro" display="http://fovi.no/objektiver/pentax-k-fatning/pentax/smc-pentax-d-fa-50mm-makro"/>
    <hyperlink ref="A50" r:id="rId84" tooltip="smc PENTAX FA 200mm" display="http://fovi.no/objektiver/pentax-k-fatning/tidligere-objektiver/smc-pentax-fa-200mm"/>
    <hyperlink ref="A97" r:id="rId85" tooltip="Sigma 12-24mm til Pentax" display="http://fovi.no/objektiver/pentax-k-fatning/sigma-til-pentax/sigma-12-24mm-til-pentax"/>
    <hyperlink ref="A49" r:id="rId86" tooltip="smc PENTAX FA 135mm" display="http://fovi.no/objektiver/pentax-k-fatning/tidligere-objektiver/smc-pentax-fa-135mm"/>
    <hyperlink ref="A41" r:id="rId87" tooltip="smc PENTAX DA 50mm" display="http://fovi.no/objektiver/pentax-k-fatning/pentax/smc-pentax-da-50mm"/>
    <hyperlink ref="A22" r:id="rId88" tooltip="smc PENTAX DA 55mm" display="http://fovi.no/objektiver/pentax-k-fatning/pentax/smc-pentax-da-55mm"/>
    <hyperlink ref="A32" r:id="rId89" tooltip="smc PENTAX DA 18-250mm" display="http://fovi.no/objektiver/pentax-k-fatning/tidligere-objektiver/smc-pentax-da-18-250mm"/>
    <hyperlink ref="A101" r:id="rId90" tooltip="Sigma 17-70mm til Pentax" display="http://fovi.no/objektiver/pentax-k-fatning/sigma-til-pentax/sigma-17-70mm-til-pentax_1"/>
    <hyperlink ref="A44" r:id="rId91" tooltip="smc PENTAX DA 70mm" display="http://fovi.no/objektiver/pentax-k-fatning/pentax/smc-pentax-da-70mm"/>
    <hyperlink ref="A19" r:id="rId92" tooltip="smc PENTAX DA 300mm" display="http://fovi.no/objektiver/pentax-k-fatning/pentax/smc-pentax-da-300mm"/>
    <hyperlink ref="A109" r:id="rId93" tooltip="Sigma 18-50mm til Pentax" display="http://fovi.no/objektiver/pentax-k-fatning/sigma-til-pentax/sigma-18-50mm-til-pentax"/>
    <hyperlink ref="A103" r:id="rId94" tooltip="Sigma 18-200mm til Pentax" display="http://fovi.no/objektiver/pentax-k-fatning/sigma-til-pentax/sigma-18-200mm-til-pentax"/>
    <hyperlink ref="A58" r:id="rId95" tooltip="smc PENTAX FA 77mm - silver" display="http://fovi.no/objektiver/pentax-k-fatning/pentax/smc-pentax-fa-77mm-silver"/>
    <hyperlink ref="A102" r:id="rId96" tooltip="Sigma 18-125mm til Pentax" display="http://fovi.no/objektiver/pentax-k-fatning/sigma-til-pentax/sigma-18-125mm-til-pentax"/>
    <hyperlink ref="A35" r:id="rId97" tooltip="smc PENTAX DA 200mm" display="http://fovi.no/objektiver/pentax-k-fatning/pentax/smc-pentax-da-200mm"/>
    <hyperlink ref="A114" r:id="rId98" tooltip="Sigma 50-200mm til Pentax" display="http://fovi.no/objektiver/pentax-k-fatning/sigma-til-pentax/sigma-50-200mm-til-pentax"/>
    <hyperlink ref="A115" r:id="rId99" tooltip="Sigma 50-500mm til Pentax" display="http://fovi.no/objektiver/pentax-k-fatning/sigma-til-pentax/sigma-50-500mm-til-pentax"/>
    <hyperlink ref="A25" r:id="rId100" tooltip="smc PENTAX DA 10-17mm" display="http://fovi.no/objektiver/pentax-k-fatning/pentax/smc-pentax-da-10-17mm"/>
    <hyperlink ref="A118" r:id="rId101" tooltip="Sigma 70-200mm til Pentax" display="http://fovi.no/objektiver/pentax-k-fatning/sigma-til-pentax/sigma-70-200mm-til-pentax"/>
    <hyperlink ref="A26" r:id="rId102" tooltip="smc PENTAX DA 12-24mm" display="http://fovi.no/objektiver/pentax-k-fatning/pentax/smc-pentax-da-12-24mm"/>
    <hyperlink ref="A119" r:id="rId103" tooltip="Sigma 70-300mm til Pentax" display="http://fovi.no/objektiver/pentax-k-fatning/sigma-til-pentax/sigma-70-300mm-til-pentax"/>
    <hyperlink ref="A9" r:id="rId104" tooltip="PENTAX HD DA 16-85mm" display="http://fovi.no/objektiver/pentax-k-fatning/pentax/pentax-hd-da-16-85mm"/>
    <hyperlink ref="A48" r:id="rId105" tooltip="smc PENTAX F 17-28mm fisheye" display="http://fovi.no/objektiver/pentax-k-fatning/pentax/smc-pentax-f-17-28mm-fisheye"/>
    <hyperlink ref="A120" r:id="rId106" tooltip="Sigma 70-300mm til Pentax" display="http://fovi.no/objektiver/pentax-k-fatning/sigma-til-pentax/sigma-70-300mm-til-pentax_1"/>
    <hyperlink ref="A10" r:id="rId107" tooltip="PENTAX HD DA 18-50mm " display="http://fovi.no/objektiver/pentax-k-fatning/pentax/pentax-hd-da-18-50mm"/>
    <hyperlink ref="A96" r:id="rId108" tooltip="Sigma 120-400mm til Pentax" display="http://fovi.no/objektiver/pentax-k-fatning/sigma-til-pentax/sigma-120-400mm-til-pentax"/>
    <hyperlink ref="A45" r:id="rId109" tooltip="smc PENTAX DA L 18-55mm AL" display="http://fovi.no/objektiver/pentax-k-fatning/pentax/smc-pentax-da-l-18-55mm-al"/>
    <hyperlink ref="A34" r:id="rId110" tooltip="smc PENTAX DA 18-55mm AL II" display="http://fovi.no/objektiver/pentax-k-fatning/pentax/smc-pentax-da-18-55mm-al-ii"/>
    <hyperlink ref="A98" r:id="rId111" tooltip="Sigma 150-500mm til Pentax" display="http://fovi.no/objektiver/pentax-k-fatning/sigma-til-pentax/sigma-150-500mm-til-pentax"/>
    <hyperlink ref="A105" r:id="rId112" tooltip="Sigma 18-250mm til Pentax" display="http://fovi.no/objektiver/pentax-k-fatning/sigma-til-pentax/sigma-18-250mm-til-pentax_1"/>
    <hyperlink ref="A29" r:id="rId113" tooltip="smc PENTAX DA 16-50mm" display="http://fovi.no/objektiver/pentax-k-fatning/pentax/smc-pentax-da-16-50mm"/>
    <hyperlink ref="A30" r:id="rId114" tooltip="smc PENTAX DA 17-70mm" display="http://fovi.no/objektiver/pentax-k-fatning/pentax/smc-pentax-da-17-70mm"/>
    <hyperlink ref="A31" r:id="rId115" tooltip="smc PENTAX DA 18-135mm" display="http://fovi.no/objektiver/pentax-k-fatning/pentax/smc-pentax-da-18-135mm"/>
    <hyperlink ref="A33" r:id="rId116" tooltip="smc PENTAX DA 18-270mm" display="http://fovi.no/objektiver/pentax-k-fatning/pentax/smc-pentax-da-18-270mm"/>
    <hyperlink ref="A11" r:id="rId117" tooltip="PENTAX HD DA 20-40MM DC WR - sort" display="http://fovi.no/objektiver/pentax-k-fatning/pentax/pentax-hd-da-20-40mm-dc-wr-sort"/>
    <hyperlink ref="A39" r:id="rId118" tooltip="smc PENTAX DA 50-135mm" display="http://fovi.no/objektiver/pentax-k-fatning/pentax/smc-pentax-da-50-135mm"/>
    <hyperlink ref="A46" r:id="rId119" tooltip="smc PENTAX DA L 50-200mm ED" display="http://fovi.no/objektiver/pentax-k-fatning/pentax/smc-pentax-da-l-50-200mm-ed"/>
    <hyperlink ref="A40" r:id="rId120" tooltip="smc PENTAX DA 50-200mm WR" display="http://fovi.no/objektiver/pentax-k-fatning/pentax/smc-pentax-da-50-200mm-wr"/>
    <hyperlink ref="A42" r:id="rId121" tooltip="smc PENTAX DA 55-300mm" display="http://fovi.no/objektiver/pentax-k-fatning/pentax/smc-pentax-da-55-300mm_1"/>
    <hyperlink ref="A43" r:id="rId122" tooltip="smc PENTAX DA 60-250mm" display="http://fovi.no/objektiver/pentax-k-fatning/pentax/smc-pentax-da-60-250mm"/>
    <hyperlink ref="A7" r:id="rId123" tooltip="PENTAX HD D FA* 70-200MM " display="http://fovi.no/objektiver/pentax-k-fatning/pentax/pentax-hd-d-fa-70-200mm"/>
    <hyperlink ref="A6" r:id="rId124" tooltip="PENTAX HD D FA 150-450MM " display="http://fovi.no/objektiver/pentax-k-fatning/pentax/pentax-hd-d-fa-150-450mm"/>
    <hyperlink ref="A17" r:id="rId125"/>
    <hyperlink ref="A100" r:id="rId126" location=".VQsjmo6G8V8"/>
    <hyperlink ref="A106" r:id="rId127"/>
  </hyperlinks>
  <pageMargins left="0.7" right="0.7" top="0.75" bottom="0.75" header="0.3" footer="0.3"/>
  <pageSetup paperSize="9" orientation="landscape" r:id="rId128"/>
  <ignoredErrors>
    <ignoredError sqref="C122 C97 C92:C94 C64:C65 C25:C26" twoDigitTextYear="1"/>
  </ignoredErrors>
  <legacyDrawing r:id="rId12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3</vt:i4>
      </vt:variant>
    </vt:vector>
  </HeadingPairs>
  <TitlesOfParts>
    <vt:vector size="5" baseType="lpstr">
      <vt:lpstr>Utregning av mellomringer</vt:lpstr>
      <vt:lpstr>Objektiv</vt:lpstr>
      <vt:lpstr>objektiv</vt:lpstr>
      <vt:lpstr>Objektiv!Utskriftsområde</vt:lpstr>
      <vt:lpstr>'Utregning av mellomringer'!Utskriftsområde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Einar</dc:creator>
  <cp:lastModifiedBy>ilpostino .</cp:lastModifiedBy>
  <cp:lastPrinted>2015-03-20T23:37:35Z</cp:lastPrinted>
  <dcterms:created xsi:type="dcterms:W3CDTF">2009-08-05T16:01:22Z</dcterms:created>
  <dcterms:modified xsi:type="dcterms:W3CDTF">2015-03-22T19:26:44Z</dcterms:modified>
</cp:coreProperties>
</file>