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317"/>
  <workbookPr autoCompressPictures="0"/>
  <bookViews>
    <workbookView xWindow="0" yWindow="120" windowWidth="35580" windowHeight="18180"/>
  </bookViews>
  <sheets>
    <sheet name="Sheet1" sheetId="1" r:id="rId1"/>
    <sheet name="Dropdown" sheetId="2" r:id="rId2"/>
    <sheet name="Sheet3" sheetId="3" r:id="rId3"/>
  </sheets>
  <definedNames>
    <definedName name="_xlnm._FilterDatabase" localSheetId="0" hidden="1">Sheet1!$B$2:$H$22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6" i="1" l="1"/>
  <c r="H22" i="1"/>
  <c r="H13" i="1"/>
  <c r="H6" i="1"/>
  <c r="H3" i="1"/>
  <c r="H4" i="1"/>
  <c r="H5" i="1"/>
  <c r="H7" i="1"/>
  <c r="H9" i="1"/>
  <c r="H8" i="1"/>
  <c r="H12" i="1"/>
  <c r="H10" i="1"/>
  <c r="H11" i="1"/>
  <c r="H14" i="1"/>
  <c r="H15" i="1"/>
  <c r="H16" i="1"/>
  <c r="H18" i="1"/>
  <c r="H17" i="1"/>
  <c r="H19" i="1"/>
  <c r="F21" i="1"/>
  <c r="F22" i="1"/>
  <c r="F20" i="1"/>
  <c r="F3" i="1"/>
  <c r="F5" i="1"/>
  <c r="F7" i="1"/>
  <c r="F9" i="1"/>
  <c r="F8" i="1"/>
  <c r="F6" i="1"/>
  <c r="F12" i="1"/>
  <c r="F10" i="1"/>
  <c r="F11" i="1"/>
  <c r="F13" i="1"/>
  <c r="F14" i="1"/>
  <c r="F15" i="1"/>
  <c r="F16" i="1"/>
  <c r="F18" i="1"/>
  <c r="F17" i="1"/>
  <c r="F19" i="1"/>
  <c r="F4" i="1"/>
  <c r="H21" i="1"/>
  <c r="H20" i="1"/>
  <c r="E24" i="1"/>
  <c r="G24" i="1"/>
  <c r="C28" i="1"/>
  <c r="C29" i="1"/>
  <c r="C27" i="1"/>
  <c r="H24" i="1"/>
</calcChain>
</file>

<file path=xl/comments1.xml><?xml version="1.0" encoding="utf-8"?>
<comments xmlns="http://schemas.openxmlformats.org/spreadsheetml/2006/main">
  <authors>
    <author>Yngve Solbakken</author>
  </authors>
  <commentList>
    <comment ref="E2" authorId="0">
      <text>
        <r>
          <rPr>
            <b/>
            <sz val="9"/>
            <color indexed="81"/>
            <rFont val="Tahoma"/>
            <family val="2"/>
          </rPr>
          <t>Yngve Solbakken:</t>
        </r>
        <r>
          <rPr>
            <sz val="9"/>
            <color indexed="81"/>
            <rFont val="Tahoma"/>
            <family val="2"/>
          </rPr>
          <t xml:space="preserve">
Må være STOR bokstav.
</t>
        </r>
      </text>
    </comment>
  </commentList>
</comments>
</file>

<file path=xl/sharedStrings.xml><?xml version="1.0" encoding="utf-8"?>
<sst xmlns="http://schemas.openxmlformats.org/spreadsheetml/2006/main" count="80" uniqueCount="57">
  <si>
    <t>Karakter</t>
  </si>
  <si>
    <t>Studiepoeng</t>
  </si>
  <si>
    <t>Karakterpoeng</t>
  </si>
  <si>
    <t xml:space="preserve">Introduction to the Oil and Gas Industry </t>
  </si>
  <si>
    <t xml:space="preserve">Mathematics 4 </t>
  </si>
  <si>
    <t>Bachelor Thesis</t>
  </si>
  <si>
    <t>Fagkode</t>
  </si>
  <si>
    <t>EDT001T-A</t>
  </si>
  <si>
    <t>ALM005M-A</t>
  </si>
  <si>
    <t>ALM200S-A</t>
  </si>
  <si>
    <t>ALM006M-A</t>
  </si>
  <si>
    <t>EDT002T-A</t>
  </si>
  <si>
    <t>KMT001M-A</t>
  </si>
  <si>
    <t>EDT201T-A</t>
  </si>
  <si>
    <t>ALM200M-A</t>
  </si>
  <si>
    <t>EDT210T-A</t>
  </si>
  <si>
    <t>EDT212T-A</t>
  </si>
  <si>
    <t>EDT206T</t>
  </si>
  <si>
    <t>EDT310T</t>
  </si>
  <si>
    <t>EDT215T</t>
  </si>
  <si>
    <t>ALM201S</t>
  </si>
  <si>
    <t>KMT307V</t>
  </si>
  <si>
    <t>EDT208T</t>
  </si>
  <si>
    <t>EDT315T</t>
  </si>
  <si>
    <t>ALM304V</t>
  </si>
  <si>
    <t>EDT390B</t>
  </si>
  <si>
    <t>Fag</t>
  </si>
  <si>
    <t>Digitalteknikk</t>
  </si>
  <si>
    <t>Matematikk 1</t>
  </si>
  <si>
    <t>Økonomisk Styring</t>
  </si>
  <si>
    <t>Matematikk 2</t>
  </si>
  <si>
    <t>Fysikk</t>
  </si>
  <si>
    <t>Elektrisitetslære</t>
  </si>
  <si>
    <t>Kjemi og miljølære</t>
  </si>
  <si>
    <t>Programmering og Datateknikk</t>
  </si>
  <si>
    <t>Statistikk</t>
  </si>
  <si>
    <t>Grunnleggende Elektronikk</t>
  </si>
  <si>
    <t>Reguleringsteknikk Grunnkurs</t>
  </si>
  <si>
    <t>Elektriske Maskiner</t>
  </si>
  <si>
    <t>Kraftelektronikk og Motordrifter</t>
  </si>
  <si>
    <t>Elektriske Lavspenningsinstallasjoner</t>
  </si>
  <si>
    <t>Administrativ Styring</t>
  </si>
  <si>
    <t>Programmerbare Logiske Styringer</t>
  </si>
  <si>
    <t>Elektriske Forsyningsanlegg</t>
  </si>
  <si>
    <t>ALM007M-A</t>
  </si>
  <si>
    <t>Snitt</t>
  </si>
  <si>
    <t>Sum</t>
  </si>
  <si>
    <t>Semester</t>
  </si>
  <si>
    <t>Totalt</t>
  </si>
  <si>
    <t>E</t>
  </si>
  <si>
    <t>D</t>
  </si>
  <si>
    <t>C</t>
  </si>
  <si>
    <t>B</t>
  </si>
  <si>
    <t>A</t>
  </si>
  <si>
    <t>F</t>
  </si>
  <si>
    <t>Vektet snitt</t>
  </si>
  <si>
    <t>Dobbel vekting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</si>
</sst>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3"/>
      <name val="Open Sans"/>
      <family val="2"/>
    </font>
    <font>
      <sz val="9"/>
      <color theme="1"/>
      <name val="Open Sans"/>
      <family val="2"/>
    </font>
    <font>
      <b/>
      <sz val="9"/>
      <color theme="1"/>
      <name val="Open Sans"/>
      <family val="2"/>
    </font>
    <font>
      <b/>
      <sz val="9"/>
      <color rgb="FFFF0000"/>
      <name val="Open Sans"/>
      <family val="2"/>
    </font>
    <font>
      <i/>
      <sz val="9"/>
      <color rgb="FF7F7F7F"/>
      <name val="Open Sans"/>
      <family val="2"/>
    </font>
    <font>
      <b/>
      <sz val="10"/>
      <color theme="1"/>
      <name val="Open Sans"/>
      <family val="2"/>
    </font>
    <font>
      <sz val="11"/>
      <color theme="1"/>
      <name val="CMU Bright"/>
    </font>
    <font>
      <sz val="10"/>
      <color theme="1"/>
      <name val="Open San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8696B"/>
      <name val="Open Sans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1" tint="0.499984740745262"/>
      </left>
      <right style="thin">
        <color theme="0" tint="-0.499984740745262"/>
      </right>
      <top style="medium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 tint="0.499984740745262"/>
      </top>
      <bottom/>
      <diagonal/>
    </border>
    <border>
      <left style="thin">
        <color theme="0" tint="-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2" applyAlignment="1">
      <alignment horizontal="left" indent="1"/>
    </xf>
    <xf numFmtId="0" fontId="2" fillId="0" borderId="0" xfId="2"/>
    <xf numFmtId="0" fontId="8" fillId="0" borderId="0" xfId="2" applyFont="1" applyAlignment="1">
      <alignment horizontal="center"/>
    </xf>
    <xf numFmtId="0" fontId="2" fillId="0" borderId="0" xfId="2" applyFill="1" applyBorder="1" applyAlignment="1">
      <alignment horizontal="left" indent="1"/>
    </xf>
    <xf numFmtId="0" fontId="6" fillId="0" borderId="0" xfId="3" applyFont="1" applyBorder="1" applyAlignment="1" applyProtection="1">
      <alignment horizontal="right" vertical="center"/>
    </xf>
    <xf numFmtId="0" fontId="5" fillId="0" borderId="0" xfId="3" applyFont="1" applyBorder="1" applyAlignment="1" applyProtection="1">
      <alignment horizontal="left" vertical="center"/>
    </xf>
    <xf numFmtId="164" fontId="7" fillId="0" borderId="0" xfId="3" applyNumberFormat="1" applyFont="1" applyBorder="1" applyAlignment="1" applyProtection="1">
      <alignment horizontal="center" vertical="center"/>
    </xf>
    <xf numFmtId="0" fontId="7" fillId="0" borderId="0" xfId="3" applyFont="1" applyBorder="1" applyAlignment="1" applyProtection="1">
      <alignment horizontal="center" vertical="center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 indent="1"/>
    </xf>
    <xf numFmtId="0" fontId="5" fillId="0" borderId="7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left" vertical="center" indent="1"/>
    </xf>
    <xf numFmtId="0" fontId="5" fillId="0" borderId="13" xfId="0" applyFont="1" applyBorder="1" applyAlignment="1" applyProtection="1">
      <alignment horizontal="center" vertical="center"/>
    </xf>
    <xf numFmtId="1" fontId="5" fillId="0" borderId="8" xfId="0" applyNumberFormat="1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1" fontId="5" fillId="0" borderId="6" xfId="0" applyNumberFormat="1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1" fontId="0" fillId="0" borderId="0" xfId="0" applyNumberFormat="1" applyAlignment="1">
      <alignment vertical="center"/>
    </xf>
    <xf numFmtId="0" fontId="2" fillId="0" borderId="0" xfId="2" applyAlignment="1">
      <alignment vertical="center"/>
    </xf>
    <xf numFmtId="1" fontId="5" fillId="0" borderId="13" xfId="0" applyNumberFormat="1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left" vertical="center" indent="1"/>
    </xf>
    <xf numFmtId="0" fontId="10" fillId="0" borderId="0" xfId="0" applyFont="1" applyAlignment="1">
      <alignment vertical="center"/>
    </xf>
    <xf numFmtId="0" fontId="11" fillId="0" borderId="8" xfId="0" applyFont="1" applyBorder="1" applyAlignment="1" applyProtection="1">
      <alignment horizontal="left" vertical="center" indent="1"/>
    </xf>
    <xf numFmtId="0" fontId="11" fillId="0" borderId="6" xfId="0" applyFont="1" applyBorder="1" applyAlignment="1" applyProtection="1">
      <alignment horizontal="left" vertical="center" indent="1"/>
    </xf>
    <xf numFmtId="0" fontId="11" fillId="0" borderId="13" xfId="0" applyFont="1" applyBorder="1" applyAlignment="1" applyProtection="1">
      <alignment horizontal="left" vertical="center" indent="1"/>
    </xf>
    <xf numFmtId="0" fontId="9" fillId="0" borderId="2" xfId="3" applyFont="1"/>
    <xf numFmtId="0" fontId="9" fillId="0" borderId="2" xfId="3" applyFont="1" applyAlignment="1">
      <alignment horizontal="right"/>
    </xf>
    <xf numFmtId="164" fontId="14" fillId="0" borderId="2" xfId="3" applyNumberFormat="1" applyFont="1" applyAlignment="1">
      <alignment horizontal="center"/>
    </xf>
    <xf numFmtId="2" fontId="14" fillId="0" borderId="2" xfId="3" applyNumberFormat="1" applyFont="1" applyAlignment="1">
      <alignment horizontal="center"/>
    </xf>
    <xf numFmtId="0" fontId="14" fillId="0" borderId="2" xfId="3" applyFont="1" applyAlignment="1">
      <alignment horizontal="center"/>
    </xf>
  </cellXfs>
  <cellStyles count="6">
    <cellStyle name="Forklarende tekst" xfId="2" builtinId="53"/>
    <cellStyle name="Fulgt hyperkobling" xfId="5" builtinId="9" hidden="1"/>
    <cellStyle name="Hyperkobling" xfId="4" builtinId="8" hidden="1"/>
    <cellStyle name="Normal" xfId="0" builtinId="0"/>
    <cellStyle name="Overskrift 2" xfId="1" builtinId="17"/>
    <cellStyle name="Totalt" xfId="3" builtinId="25"/>
  </cellStyles>
  <dxfs count="7">
    <dxf>
      <fill>
        <patternFill>
          <bgColor rgb="FFFFEB84"/>
        </patternFill>
      </fill>
    </dxf>
    <dxf>
      <font>
        <color auto="1"/>
      </font>
      <fill>
        <patternFill patternType="solid">
          <fgColor rgb="FF63BE7B"/>
          <bgColor rgb="FF63BE7B"/>
        </patternFill>
      </fill>
    </dxf>
    <dxf>
      <fill>
        <patternFill>
          <bgColor rgb="FFFFAA77"/>
        </patternFill>
      </fill>
    </dxf>
    <dxf>
      <fill>
        <patternFill>
          <bgColor rgb="FFF8696B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rgb="FFB1D580"/>
        </patternFill>
      </fill>
    </dxf>
  </dxfs>
  <tableStyles count="0" defaultTableStyle="TableStyleMedium9" defaultPivotStyle="PivotStyleLight16"/>
  <colors>
    <mruColors>
      <color rgb="FFF8696B"/>
      <color rgb="FF63BE7B"/>
      <color rgb="FFB1D580"/>
      <color rgb="FFFFEB84"/>
      <color rgb="FFFFAA77"/>
      <color rgb="FFFF6D6D"/>
      <color rgb="FFBDF9A5"/>
      <color rgb="FF67EB8A"/>
      <color rgb="FFA3F682"/>
      <color rgb="FF61FFA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vmlDrawing" Target="../drawings/vmlDrawing2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29"/>
  <sheetViews>
    <sheetView tabSelected="1" workbookViewId="0">
      <selection activeCell="M4" sqref="M4"/>
    </sheetView>
  </sheetViews>
  <sheetFormatPr baseColWidth="10" defaultColWidth="8.83203125" defaultRowHeight="14" x14ac:dyDescent="0"/>
  <cols>
    <col min="2" max="2" width="13.5" bestFit="1" customWidth="1"/>
    <col min="3" max="3" width="37.33203125" customWidth="1"/>
    <col min="4" max="5" width="12.83203125" bestFit="1" customWidth="1"/>
    <col min="6" max="6" width="10.83203125" hidden="1" customWidth="1"/>
    <col min="7" max="7" width="16.5" bestFit="1" customWidth="1"/>
    <col min="8" max="8" width="18.5" bestFit="1" customWidth="1"/>
  </cols>
  <sheetData>
    <row r="1" spans="2:12" ht="15" thickBot="1"/>
    <row r="2" spans="2:12" ht="34.5" customHeight="1" thickBot="1">
      <c r="B2" s="9" t="s">
        <v>47</v>
      </c>
      <c r="C2" s="10" t="s">
        <v>26</v>
      </c>
      <c r="D2" s="10" t="s">
        <v>6</v>
      </c>
      <c r="E2" s="10" t="s">
        <v>0</v>
      </c>
      <c r="F2" s="10"/>
      <c r="G2" s="10" t="s">
        <v>1</v>
      </c>
      <c r="H2" s="11" t="s">
        <v>2</v>
      </c>
    </row>
    <row r="3" spans="2:12" s="22" customFormat="1" ht="20" customHeight="1">
      <c r="B3" s="14">
        <v>1</v>
      </c>
      <c r="C3" s="31" t="s">
        <v>28</v>
      </c>
      <c r="D3" s="29" t="s">
        <v>8</v>
      </c>
      <c r="E3" s="19" t="s">
        <v>53</v>
      </c>
      <c r="F3" s="19">
        <f t="shared" ref="F3:F19" si="0">((CODE(E3)*-1)+70)</f>
        <v>5</v>
      </c>
      <c r="G3" s="20">
        <v>10</v>
      </c>
      <c r="H3" s="21">
        <f>IFERROR(((CODE(E3)*-1)+70)*G3*2,"")</f>
        <v>100</v>
      </c>
      <c r="I3" s="22" t="s">
        <v>56</v>
      </c>
      <c r="K3" s="25"/>
    </row>
    <row r="4" spans="2:12" s="22" customFormat="1" ht="20" customHeight="1">
      <c r="B4" s="15">
        <v>1</v>
      </c>
      <c r="C4" s="32" t="s">
        <v>27</v>
      </c>
      <c r="D4" s="13" t="s">
        <v>7</v>
      </c>
      <c r="E4" s="23" t="s">
        <v>52</v>
      </c>
      <c r="F4" s="23">
        <f t="shared" si="0"/>
        <v>4</v>
      </c>
      <c r="G4" s="12">
        <v>5</v>
      </c>
      <c r="H4" s="24">
        <f>IFERROR(((CODE(E4)*-1)+70)*G4,"")</f>
        <v>20</v>
      </c>
      <c r="K4" s="25"/>
    </row>
    <row r="5" spans="2:12" s="22" customFormat="1" ht="20" customHeight="1">
      <c r="B5" s="15">
        <v>1</v>
      </c>
      <c r="C5" s="32" t="s">
        <v>29</v>
      </c>
      <c r="D5" s="13" t="s">
        <v>9</v>
      </c>
      <c r="E5" s="23" t="s">
        <v>51</v>
      </c>
      <c r="F5" s="23">
        <f t="shared" si="0"/>
        <v>3</v>
      </c>
      <c r="G5" s="12">
        <v>5</v>
      </c>
      <c r="H5" s="24">
        <f>IFERROR(((CODE(E5)*-1)+70)*G5,"")</f>
        <v>15</v>
      </c>
      <c r="K5" s="25"/>
    </row>
    <row r="6" spans="2:12" s="22" customFormat="1" ht="20" customHeight="1">
      <c r="B6" s="15">
        <v>2</v>
      </c>
      <c r="C6" s="32" t="s">
        <v>30</v>
      </c>
      <c r="D6" s="13" t="s">
        <v>10</v>
      </c>
      <c r="E6" s="23" t="s">
        <v>50</v>
      </c>
      <c r="F6" s="23">
        <f t="shared" si="0"/>
        <v>2</v>
      </c>
      <c r="G6" s="12">
        <v>10</v>
      </c>
      <c r="H6" s="24">
        <f>IFERROR(((CODE(E6)*-1)+70)*G6*2,"")</f>
        <v>40</v>
      </c>
      <c r="I6" s="22" t="s">
        <v>56</v>
      </c>
      <c r="K6" s="25"/>
      <c r="L6" s="30"/>
    </row>
    <row r="7" spans="2:12" s="22" customFormat="1" ht="20" customHeight="1">
      <c r="B7" s="15">
        <v>2</v>
      </c>
      <c r="C7" s="32" t="s">
        <v>32</v>
      </c>
      <c r="D7" s="13" t="s">
        <v>11</v>
      </c>
      <c r="E7" s="23" t="s">
        <v>49</v>
      </c>
      <c r="F7" s="23">
        <f t="shared" si="0"/>
        <v>1</v>
      </c>
      <c r="G7" s="12">
        <v>10</v>
      </c>
      <c r="H7" s="24">
        <f t="shared" ref="H7:H12" si="1">IFERROR(((CODE(E7)*-1)+70)*G7,"")</f>
        <v>10</v>
      </c>
      <c r="K7" s="25"/>
    </row>
    <row r="8" spans="2:12" s="22" customFormat="1" ht="20" customHeight="1">
      <c r="B8" s="15">
        <v>2</v>
      </c>
      <c r="C8" s="32" t="s">
        <v>33</v>
      </c>
      <c r="D8" s="13" t="s">
        <v>12</v>
      </c>
      <c r="E8" s="23" t="s">
        <v>54</v>
      </c>
      <c r="F8" s="23">
        <f t="shared" si="0"/>
        <v>0</v>
      </c>
      <c r="G8" s="12">
        <v>10</v>
      </c>
      <c r="H8" s="24">
        <f t="shared" si="1"/>
        <v>0</v>
      </c>
      <c r="K8" s="25"/>
    </row>
    <row r="9" spans="2:12" s="22" customFormat="1" ht="20" customHeight="1">
      <c r="B9" s="15">
        <v>2</v>
      </c>
      <c r="C9" s="32" t="s">
        <v>31</v>
      </c>
      <c r="D9" s="13" t="s">
        <v>44</v>
      </c>
      <c r="E9" s="23" t="s">
        <v>53</v>
      </c>
      <c r="F9" s="23">
        <f t="shared" si="0"/>
        <v>5</v>
      </c>
      <c r="G9" s="12">
        <v>10</v>
      </c>
      <c r="H9" s="24">
        <f t="shared" si="1"/>
        <v>50</v>
      </c>
    </row>
    <row r="10" spans="2:12" s="22" customFormat="1" ht="20" customHeight="1">
      <c r="B10" s="15">
        <v>3</v>
      </c>
      <c r="C10" s="32" t="s">
        <v>34</v>
      </c>
      <c r="D10" s="13" t="s">
        <v>13</v>
      </c>
      <c r="E10" s="23" t="s">
        <v>52</v>
      </c>
      <c r="F10" s="23">
        <f t="shared" si="0"/>
        <v>4</v>
      </c>
      <c r="G10" s="12">
        <v>10</v>
      </c>
      <c r="H10" s="24">
        <f t="shared" si="1"/>
        <v>40</v>
      </c>
    </row>
    <row r="11" spans="2:12" s="22" customFormat="1" ht="20" customHeight="1">
      <c r="B11" s="15">
        <v>3</v>
      </c>
      <c r="C11" s="32" t="s">
        <v>37</v>
      </c>
      <c r="D11" s="13" t="s">
        <v>16</v>
      </c>
      <c r="E11" s="23" t="s">
        <v>51</v>
      </c>
      <c r="F11" s="23">
        <f t="shared" si="0"/>
        <v>3</v>
      </c>
      <c r="G11" s="12">
        <v>7.5</v>
      </c>
      <c r="H11" s="24">
        <f t="shared" si="1"/>
        <v>22.5</v>
      </c>
    </row>
    <row r="12" spans="2:12" s="22" customFormat="1" ht="20" customHeight="1">
      <c r="B12" s="15">
        <v>3</v>
      </c>
      <c r="C12" s="32" t="s">
        <v>36</v>
      </c>
      <c r="D12" s="13" t="s">
        <v>15</v>
      </c>
      <c r="E12" s="23" t="s">
        <v>50</v>
      </c>
      <c r="F12" s="23">
        <f t="shared" si="0"/>
        <v>2</v>
      </c>
      <c r="G12" s="12">
        <v>7.5</v>
      </c>
      <c r="H12" s="24">
        <f t="shared" si="1"/>
        <v>15</v>
      </c>
    </row>
    <row r="13" spans="2:12" s="22" customFormat="1" ht="20" customHeight="1">
      <c r="B13" s="15">
        <v>3</v>
      </c>
      <c r="C13" s="32" t="s">
        <v>35</v>
      </c>
      <c r="D13" s="13" t="s">
        <v>14</v>
      </c>
      <c r="E13" s="23" t="s">
        <v>49</v>
      </c>
      <c r="F13" s="23">
        <f t="shared" si="0"/>
        <v>1</v>
      </c>
      <c r="G13" s="12">
        <v>5</v>
      </c>
      <c r="H13" s="24">
        <f>IFERROR(((CODE(E13)*-1)+70)*G13*2,"")</f>
        <v>10</v>
      </c>
      <c r="I13" s="22" t="s">
        <v>56</v>
      </c>
    </row>
    <row r="14" spans="2:12" s="22" customFormat="1" ht="20" customHeight="1">
      <c r="B14" s="15">
        <v>4</v>
      </c>
      <c r="C14" s="32" t="s">
        <v>40</v>
      </c>
      <c r="D14" s="13" t="s">
        <v>19</v>
      </c>
      <c r="E14" s="23" t="s">
        <v>54</v>
      </c>
      <c r="F14" s="23">
        <f t="shared" si="0"/>
        <v>0</v>
      </c>
      <c r="G14" s="12">
        <v>15</v>
      </c>
      <c r="H14" s="24">
        <f t="shared" ref="H14:H21" si="2">IFERROR(((CODE(E14)*-1)+70)*G14,"")</f>
        <v>0</v>
      </c>
    </row>
    <row r="15" spans="2:12" s="22" customFormat="1" ht="20" customHeight="1">
      <c r="B15" s="15">
        <v>4</v>
      </c>
      <c r="C15" s="32" t="s">
        <v>38</v>
      </c>
      <c r="D15" s="13" t="s">
        <v>17</v>
      </c>
      <c r="E15" s="23" t="s">
        <v>53</v>
      </c>
      <c r="F15" s="23">
        <f t="shared" si="0"/>
        <v>5</v>
      </c>
      <c r="G15" s="12">
        <v>10</v>
      </c>
      <c r="H15" s="24">
        <f t="shared" si="2"/>
        <v>50</v>
      </c>
      <c r="I15" s="26"/>
    </row>
    <row r="16" spans="2:12" s="22" customFormat="1" ht="20" customHeight="1">
      <c r="B16" s="15">
        <v>4</v>
      </c>
      <c r="C16" s="32" t="s">
        <v>39</v>
      </c>
      <c r="D16" s="13" t="s">
        <v>18</v>
      </c>
      <c r="E16" s="23" t="s">
        <v>52</v>
      </c>
      <c r="F16" s="23">
        <f t="shared" si="0"/>
        <v>4</v>
      </c>
      <c r="G16" s="12">
        <v>5</v>
      </c>
      <c r="H16" s="24">
        <f t="shared" si="2"/>
        <v>20</v>
      </c>
      <c r="I16" s="26"/>
    </row>
    <row r="17" spans="2:9" s="22" customFormat="1" ht="20" customHeight="1">
      <c r="B17" s="15">
        <v>5</v>
      </c>
      <c r="C17" s="32" t="s">
        <v>43</v>
      </c>
      <c r="D17" s="13" t="s">
        <v>23</v>
      </c>
      <c r="E17" s="23" t="s">
        <v>51</v>
      </c>
      <c r="F17" s="23">
        <f t="shared" si="0"/>
        <v>3</v>
      </c>
      <c r="G17" s="12">
        <v>15</v>
      </c>
      <c r="H17" s="24">
        <f t="shared" si="2"/>
        <v>45</v>
      </c>
      <c r="I17" s="26"/>
    </row>
    <row r="18" spans="2:9" s="22" customFormat="1" ht="20" customHeight="1">
      <c r="B18" s="15">
        <v>5</v>
      </c>
      <c r="C18" s="32" t="s">
        <v>41</v>
      </c>
      <c r="D18" s="13" t="s">
        <v>20</v>
      </c>
      <c r="E18" s="23" t="s">
        <v>50</v>
      </c>
      <c r="F18" s="23">
        <f t="shared" si="0"/>
        <v>2</v>
      </c>
      <c r="G18" s="12">
        <v>10</v>
      </c>
      <c r="H18" s="24">
        <f t="shared" si="2"/>
        <v>20</v>
      </c>
      <c r="I18" s="26"/>
    </row>
    <row r="19" spans="2:9" s="22" customFormat="1" ht="20" customHeight="1">
      <c r="B19" s="15">
        <v>5</v>
      </c>
      <c r="C19" s="32" t="s">
        <v>42</v>
      </c>
      <c r="D19" s="13" t="s">
        <v>22</v>
      </c>
      <c r="E19" s="23" t="s">
        <v>49</v>
      </c>
      <c r="F19" s="23">
        <f t="shared" si="0"/>
        <v>1</v>
      </c>
      <c r="G19" s="12">
        <v>5</v>
      </c>
      <c r="H19" s="24">
        <f t="shared" si="2"/>
        <v>5</v>
      </c>
      <c r="I19" s="26"/>
    </row>
    <row r="20" spans="2:9" s="22" customFormat="1" ht="20" customHeight="1">
      <c r="B20" s="15">
        <v>6</v>
      </c>
      <c r="C20" s="32" t="s">
        <v>5</v>
      </c>
      <c r="D20" s="13" t="s">
        <v>25</v>
      </c>
      <c r="E20" s="23" t="s">
        <v>53</v>
      </c>
      <c r="F20" s="23">
        <f>IFERROR(((CODE(E20)*-1)+70),"")</f>
        <v>5</v>
      </c>
      <c r="G20" s="12">
        <v>20</v>
      </c>
      <c r="H20" s="24">
        <f t="shared" si="2"/>
        <v>100</v>
      </c>
      <c r="I20" s="26"/>
    </row>
    <row r="21" spans="2:9" s="22" customFormat="1" ht="20" customHeight="1">
      <c r="B21" s="15">
        <v>6</v>
      </c>
      <c r="C21" s="32" t="s">
        <v>3</v>
      </c>
      <c r="D21" s="13" t="s">
        <v>21</v>
      </c>
      <c r="E21" s="23" t="s">
        <v>52</v>
      </c>
      <c r="F21" s="23">
        <f>IFERROR(((CODE(E21)*-1)+70),"")</f>
        <v>4</v>
      </c>
      <c r="G21" s="12">
        <v>5</v>
      </c>
      <c r="H21" s="24">
        <f t="shared" si="2"/>
        <v>20</v>
      </c>
      <c r="I21" s="26"/>
    </row>
    <row r="22" spans="2:9" s="22" customFormat="1" ht="20" customHeight="1" thickBot="1">
      <c r="B22" s="16">
        <v>6</v>
      </c>
      <c r="C22" s="33" t="s">
        <v>4</v>
      </c>
      <c r="D22" s="17" t="s">
        <v>24</v>
      </c>
      <c r="E22" s="27" t="s">
        <v>51</v>
      </c>
      <c r="F22" s="27">
        <f>IFERROR(((CODE(E22)*-1)+70),"")</f>
        <v>3</v>
      </c>
      <c r="G22" s="18">
        <v>5</v>
      </c>
      <c r="H22" s="28">
        <f>IFERROR(((CODE(E22)*-1)+70)*G22*2,"")</f>
        <v>30</v>
      </c>
      <c r="I22" s="22" t="s">
        <v>56</v>
      </c>
    </row>
    <row r="23" spans="2:9" ht="20.25" hidden="1" customHeight="1">
      <c r="C23" s="5"/>
      <c r="D23" s="6"/>
      <c r="E23" s="7"/>
      <c r="F23" s="7"/>
      <c r="G23" s="8"/>
      <c r="H23" s="7"/>
    </row>
    <row r="24" spans="2:9" ht="15" thickBot="1">
      <c r="B24" s="34"/>
      <c r="C24" s="35" t="s">
        <v>48</v>
      </c>
      <c r="D24" s="34"/>
      <c r="E24" s="36">
        <f>AVERAGE(F3:F22)</f>
        <v>2.85</v>
      </c>
      <c r="F24" s="37"/>
      <c r="G24" s="38">
        <f>SUM(G3:G22)</f>
        <v>180</v>
      </c>
      <c r="H24" s="37">
        <f>SUM(H3:H22)/G24</f>
        <v>3.4027777777777777</v>
      </c>
    </row>
    <row r="25" spans="2:9" ht="15" thickTop="1">
      <c r="C25" s="4"/>
      <c r="E25" s="3" t="s">
        <v>45</v>
      </c>
      <c r="F25" s="3"/>
      <c r="G25" s="3" t="s">
        <v>46</v>
      </c>
      <c r="H25" s="3" t="s">
        <v>55</v>
      </c>
    </row>
    <row r="26" spans="2:9">
      <c r="C26" s="2" t="str">
        <f>"- Karakterpoeng = Karakter x Studiepoeng"</f>
        <v>- Karakterpoeng = Karakter x Studiepoeng</v>
      </c>
    </row>
    <row r="27" spans="2:9">
      <c r="C27" s="2" t="str">
        <f>"- Matematikk- og statistikkemner skal vektes dobbelt"</f>
        <v>- Matematikk- og statistikkemner skal vektes dobbelt</v>
      </c>
    </row>
    <row r="28" spans="2:9">
      <c r="C28" s="2" t="str">
        <f>"- Bokstavkarakterene erstattes med tallekvivalenter etter følgende skala:"</f>
        <v>- Bokstavkarakterene erstattes med tallekvivalenter etter følgende skala:</v>
      </c>
    </row>
    <row r="29" spans="2:9">
      <c r="C29" s="1" t="str">
        <f>"A=5, B=4, C=3, D=2, E=1"</f>
        <v>A=5, B=4, C=3, D=2, E=1</v>
      </c>
    </row>
  </sheetData>
  <sheetProtection sort="0" autoFilter="0"/>
  <scenarios current="0" show="0">
    <scenario name="A" locked="1" count="1" user="Yngve Solbakken" comment="Created by Yngve Solbakken on 11-01-2014">
      <inputCells r="E3" val="5" numFmtId="1"/>
    </scenario>
  </scenarios>
  <autoFilter ref="B2:H22">
    <sortState ref="B3:H22">
      <sortCondition ref="B2:B22"/>
    </sortState>
  </autoFilter>
  <dataConsolidate/>
  <conditionalFormatting sqref="B3:H22">
    <cfRule type="expression" dxfId="6" priority="8">
      <formula>$E3="B"</formula>
    </cfRule>
  </conditionalFormatting>
  <conditionalFormatting sqref="M14:M19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:H22">
    <cfRule type="expression" dxfId="5" priority="1">
      <formula>ISBLANK($E3)</formula>
    </cfRule>
  </conditionalFormatting>
  <conditionalFormatting sqref="B3:H22">
    <cfRule type="expression" dxfId="4" priority="2">
      <formula>$E3="F"</formula>
    </cfRule>
  </conditionalFormatting>
  <conditionalFormatting sqref="B3:H22">
    <cfRule type="expression" dxfId="3" priority="3">
      <formula>$E3="E"</formula>
    </cfRule>
  </conditionalFormatting>
  <conditionalFormatting sqref="B3:H22">
    <cfRule type="expression" dxfId="2" priority="4">
      <formula>$E3="D"</formula>
    </cfRule>
  </conditionalFormatting>
  <conditionalFormatting sqref="B3:H22">
    <cfRule type="expression" dxfId="1" priority="7">
      <formula>$E3="A"</formula>
    </cfRule>
  </conditionalFormatting>
  <conditionalFormatting sqref="B3:H22">
    <cfRule type="expression" dxfId="0" priority="5">
      <formula>$E3="C"</formula>
    </cfRule>
  </conditionalFormatting>
  <dataValidations count="1">
    <dataValidation allowBlank="1" showErrorMessage="1" errorTitle="Feil karakter" error="Karakteren er en verdi mellom 5 (A) og 0 (F)" sqref="E3:F22"/>
  </dataValidations>
  <pageMargins left="0.7" right="0.7" top="0.75" bottom="7.2916666666666671E-2" header="0.3" footer="0.3"/>
  <pageSetup paperSize="9" orientation="landscape" horizontalDpi="300" verticalDpi="0"/>
  <headerFooter>
    <oddHeader>&amp;L&amp;"Open Sans,Regular"Karakterutskrift&amp;C&amp;"Open Sans,Bold"Yngve Solbakken&amp;"Open Sans,Regular"
Bachelor i Elkraftteknikk 2011 - 2014&amp;R&amp;G</oddHeader>
  </headerFooter>
  <legacyDrawing r:id="rId1"/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sqref="A1:A6"/>
    </sheetView>
  </sheetViews>
  <sheetFormatPr baseColWidth="10" defaultColWidth="8.83203125" defaultRowHeight="14" x14ac:dyDescent="0"/>
  <sheetData>
    <row r="1" spans="1:1">
      <c r="A1" t="s">
        <v>53</v>
      </c>
    </row>
    <row r="2" spans="1:1">
      <c r="A2" t="s">
        <v>52</v>
      </c>
    </row>
    <row r="3" spans="1:1">
      <c r="A3" t="s">
        <v>51</v>
      </c>
    </row>
    <row r="4" spans="1:1">
      <c r="A4" t="s">
        <v>50</v>
      </c>
    </row>
    <row r="5" spans="1:1">
      <c r="A5" t="s">
        <v>49</v>
      </c>
    </row>
    <row r="6" spans="1:1">
      <c r="A6" t="s">
        <v>54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Dropdown</vt:lpstr>
      <vt:lpstr>Sheet3</vt:lpstr>
    </vt:vector>
  </TitlesOfParts>
  <Company>Wartsila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Yngve Solbakken</dc:creator>
  <cp:lastModifiedBy>Yngve Solbakken</cp:lastModifiedBy>
  <cp:lastPrinted>2014-01-12T13:09:43Z</cp:lastPrinted>
  <dcterms:created xsi:type="dcterms:W3CDTF">2014-01-11T10:48:41Z</dcterms:created>
  <dcterms:modified xsi:type="dcterms:W3CDTF">2014-12-12T17:14:47Z</dcterms:modified>
</cp:coreProperties>
</file>