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20115" windowHeight="7995" activeTab="1"/>
  </bookViews>
  <sheets>
    <sheet name="Studier 2013" sheetId="2" r:id="rId1"/>
    <sheet name="Ark1" sheetId="8" r:id="rId2"/>
  </sheets>
  <calcPr calcId="125725"/>
</workbook>
</file>

<file path=xl/calcChain.xml><?xml version="1.0" encoding="utf-8"?>
<calcChain xmlns="http://schemas.openxmlformats.org/spreadsheetml/2006/main">
  <c r="C34" i="2"/>
  <c r="F11" i="8"/>
  <c r="C22"/>
  <c r="C24" s="1"/>
  <c r="F3" s="1"/>
  <c r="F6"/>
  <c r="F21"/>
  <c r="F20"/>
  <c r="F14"/>
  <c r="F13"/>
  <c r="F10"/>
  <c r="F9"/>
  <c r="F71" i="2"/>
  <c r="C71"/>
  <c r="C44"/>
  <c r="F44"/>
  <c r="I44"/>
  <c r="L44"/>
  <c r="O44"/>
  <c r="L17"/>
  <c r="I17"/>
  <c r="F17"/>
  <c r="F77"/>
  <c r="C77"/>
  <c r="C50"/>
  <c r="F50"/>
  <c r="I50"/>
  <c r="L50"/>
  <c r="O50"/>
  <c r="L23"/>
  <c r="I23"/>
  <c r="F23"/>
  <c r="F76"/>
  <c r="C76"/>
  <c r="I49"/>
  <c r="L49"/>
  <c r="O49"/>
  <c r="F49"/>
  <c r="C49"/>
  <c r="F22"/>
  <c r="L22"/>
  <c r="I22"/>
  <c r="F72"/>
  <c r="C78"/>
  <c r="C79"/>
  <c r="C80"/>
  <c r="O60"/>
  <c r="O53"/>
  <c r="O52"/>
  <c r="O51"/>
  <c r="O48"/>
  <c r="O59"/>
  <c r="O54"/>
  <c r="I54"/>
  <c r="F54"/>
  <c r="C60"/>
  <c r="C59"/>
  <c r="C54"/>
  <c r="C53"/>
  <c r="C52"/>
  <c r="C45"/>
  <c r="C48"/>
  <c r="C75" s="1"/>
  <c r="C51"/>
  <c r="C6"/>
  <c r="C7" s="1"/>
  <c r="O45"/>
  <c r="F18"/>
  <c r="I33"/>
  <c r="I60" s="1"/>
  <c r="I32"/>
  <c r="I59" s="1"/>
  <c r="I26"/>
  <c r="I53" s="1"/>
  <c r="I25"/>
  <c r="I52" s="1"/>
  <c r="F24"/>
  <c r="F51" s="1"/>
  <c r="I24"/>
  <c r="I51" s="1"/>
  <c r="I21"/>
  <c r="I48" s="1"/>
  <c r="F32"/>
  <c r="F59" s="1"/>
  <c r="F25"/>
  <c r="F52" s="1"/>
  <c r="F26"/>
  <c r="F53" s="1"/>
  <c r="L33"/>
  <c r="L60" s="1"/>
  <c r="F33"/>
  <c r="F60" s="1"/>
  <c r="L32"/>
  <c r="L59" s="1"/>
  <c r="L26"/>
  <c r="L53" s="1"/>
  <c r="L27"/>
  <c r="L54" s="1"/>
  <c r="L25"/>
  <c r="L52" s="1"/>
  <c r="L21"/>
  <c r="L48" s="1"/>
  <c r="F21"/>
  <c r="L24"/>
  <c r="L51" s="1"/>
  <c r="C18"/>
  <c r="C36" s="1"/>
  <c r="F22" i="8" l="1"/>
  <c r="F24" s="1"/>
  <c r="F34" i="2"/>
  <c r="I61"/>
  <c r="C88"/>
  <c r="L61"/>
  <c r="C61"/>
  <c r="L34"/>
  <c r="I34"/>
  <c r="F48"/>
  <c r="F79"/>
  <c r="F80"/>
  <c r="F15"/>
  <c r="F36" s="1"/>
  <c r="I15" s="1"/>
  <c r="C8"/>
  <c r="F5" s="1"/>
  <c r="I18"/>
  <c r="F75" l="1"/>
  <c r="F88" s="1"/>
  <c r="F61"/>
  <c r="C9"/>
  <c r="L18"/>
  <c r="I36"/>
  <c r="L15" s="1"/>
  <c r="F45"/>
  <c r="F6"/>
  <c r="L36" l="1"/>
  <c r="C42" s="1"/>
  <c r="I45"/>
  <c r="F7"/>
  <c r="C63" l="1"/>
  <c r="F42" s="1"/>
  <c r="F63" s="1"/>
  <c r="I42" s="1"/>
  <c r="F8"/>
  <c r="F9" s="1"/>
  <c r="L45"/>
  <c r="I63" l="1"/>
  <c r="L42" s="1"/>
  <c r="L63" l="1"/>
  <c r="C69" s="1"/>
  <c r="O42" l="1"/>
  <c r="O63" s="1"/>
  <c r="C90" s="1"/>
  <c r="F69" s="1"/>
  <c r="F90" s="1"/>
</calcChain>
</file>

<file path=xl/sharedStrings.xml><?xml version="1.0" encoding="utf-8"?>
<sst xmlns="http://schemas.openxmlformats.org/spreadsheetml/2006/main" count="303" uniqueCount="49">
  <si>
    <t>Halvårsavgift for skole</t>
  </si>
  <si>
    <t>Antatt utgift på skolematriell</t>
  </si>
  <si>
    <t>Reise Bodø/Narvik 4 ganger i året</t>
  </si>
  <si>
    <t>Uforetsette utgifter</t>
  </si>
  <si>
    <t>Utbetaling per måned</t>
  </si>
  <si>
    <t>August</t>
  </si>
  <si>
    <t>September</t>
  </si>
  <si>
    <t>Oktober</t>
  </si>
  <si>
    <t>November</t>
  </si>
  <si>
    <t>Desember</t>
  </si>
  <si>
    <t>Sum</t>
  </si>
  <si>
    <t>Utbetalt studielån</t>
  </si>
  <si>
    <t>Inntekter:</t>
  </si>
  <si>
    <t>Utgifter:</t>
  </si>
  <si>
    <t>Overskudd fra forgående mnd</t>
  </si>
  <si>
    <t>Utgift proteinpulver per halvår</t>
  </si>
  <si>
    <t>Treningsstudio per mnd</t>
  </si>
  <si>
    <t>Mobil per mnd</t>
  </si>
  <si>
    <t>Bosted per mnd</t>
  </si>
  <si>
    <t>Hårklipp</t>
  </si>
  <si>
    <t>Sum etter endt måned:</t>
  </si>
  <si>
    <t>Mat og tannpleie/hudpleie</t>
  </si>
  <si>
    <t>Penge til fritidssysler</t>
  </si>
  <si>
    <t>Diverse og uforetsette utgifter</t>
  </si>
  <si>
    <t>Inntekt sommerjobb</t>
  </si>
  <si>
    <t>Overskudd fra oppsparte penger</t>
  </si>
  <si>
    <t>Høsten 2013</t>
  </si>
  <si>
    <t>Januar</t>
  </si>
  <si>
    <t>februar</t>
  </si>
  <si>
    <t>Mars</t>
  </si>
  <si>
    <t>April</t>
  </si>
  <si>
    <t>Mai</t>
  </si>
  <si>
    <t>Februar</t>
  </si>
  <si>
    <t>Våren 2013</t>
  </si>
  <si>
    <t>Juni</t>
  </si>
  <si>
    <t>Juli</t>
  </si>
  <si>
    <t>Månedesforbruk</t>
  </si>
  <si>
    <t>Gjennværende kapital</t>
  </si>
  <si>
    <t>Inntekt mamma for internett</t>
  </si>
  <si>
    <t>Strøm</t>
  </si>
  <si>
    <t>Internett</t>
  </si>
  <si>
    <t>Gjeld</t>
  </si>
  <si>
    <t>Lån pappa og Ole</t>
  </si>
  <si>
    <t>Skatteoppgjør</t>
  </si>
  <si>
    <t>Lån</t>
  </si>
  <si>
    <t>Snus</t>
  </si>
  <si>
    <t>Dunno</t>
  </si>
  <si>
    <t>3 ukers forbruk</t>
  </si>
  <si>
    <t>1/2 forbr.</t>
  </si>
</sst>
</file>

<file path=xl/styles.xml><?xml version="1.0" encoding="utf-8"?>
<styleSheet xmlns="http://schemas.openxmlformats.org/spreadsheetml/2006/main">
  <numFmts count="2">
    <numFmt numFmtId="44" formatCode="_ &quot;kr&quot;\ * #,##0.00_ ;_ &quot;kr&quot;\ * \-#,##0.00_ ;_ &quot;kr&quot;\ * &quot;-&quot;??_ ;_ @_ "/>
    <numFmt numFmtId="164" formatCode="_ [$kr-414]\ * #,##0.00_ ;_ [$kr-414]\ * \-#,##0.00_ ;_ [$kr-414]\ * &quot;-&quot;??_ ;_ @_ 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vertical="top" wrapText="1"/>
    </xf>
    <xf numFmtId="0" fontId="0" fillId="0" borderId="0" xfId="0" applyAlignment="1">
      <alignment wrapText="1"/>
    </xf>
    <xf numFmtId="164" fontId="0" fillId="0" borderId="0" xfId="0" applyNumberFormat="1"/>
    <xf numFmtId="164" fontId="0" fillId="0" borderId="1" xfId="0" applyNumberFormat="1" applyBorder="1"/>
    <xf numFmtId="164" fontId="0" fillId="0" borderId="0" xfId="1" applyNumberFormat="1" applyFont="1"/>
    <xf numFmtId="164" fontId="0" fillId="0" borderId="0" xfId="1" applyNumberFormat="1" applyFont="1" applyAlignment="1">
      <alignment horizontal="right" wrapText="1"/>
    </xf>
    <xf numFmtId="164" fontId="1" fillId="0" borderId="0" xfId="1" applyNumberFormat="1" applyFont="1" applyAlignment="1">
      <alignment horizontal="right" vertical="top" wrapText="1"/>
    </xf>
    <xf numFmtId="164" fontId="0" fillId="0" borderId="1" xfId="1" applyNumberFormat="1" applyFont="1" applyBorder="1"/>
    <xf numFmtId="0" fontId="0" fillId="0" borderId="2" xfId="0" applyBorder="1"/>
    <xf numFmtId="164" fontId="0" fillId="0" borderId="2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2" borderId="0" xfId="0" applyFill="1"/>
    <xf numFmtId="164" fontId="0" fillId="2" borderId="0" xfId="0" applyNumberFormat="1" applyFill="1"/>
    <xf numFmtId="0" fontId="0" fillId="0" borderId="0" xfId="0" applyBorder="1"/>
    <xf numFmtId="164" fontId="0" fillId="0" borderId="0" xfId="1" applyNumberFormat="1" applyFont="1" applyBorder="1"/>
    <xf numFmtId="0" fontId="0" fillId="3" borderId="2" xfId="0" applyFill="1" applyBorder="1"/>
    <xf numFmtId="164" fontId="0" fillId="3" borderId="2" xfId="1" applyNumberFormat="1" applyFont="1" applyFill="1" applyBorder="1"/>
    <xf numFmtId="0" fontId="0" fillId="0" borderId="0" xfId="0" applyFill="1"/>
    <xf numFmtId="164" fontId="0" fillId="0" borderId="0" xfId="0" applyNumberFormat="1" applyFill="1"/>
    <xf numFmtId="164" fontId="0" fillId="0" borderId="0" xfId="2" applyNumberFormat="1" applyFont="1"/>
  </cellXfs>
  <cellStyles count="3">
    <cellStyle name="Normal" xfId="0" builtinId="0"/>
    <cellStyle name="Prosent" xfId="2" builtinId="5"/>
    <cellStyle name="Valuta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O91"/>
  <sheetViews>
    <sheetView topLeftCell="A10" zoomScale="70" zoomScaleNormal="70" workbookViewId="0">
      <selection activeCell="C36" sqref="C36"/>
    </sheetView>
  </sheetViews>
  <sheetFormatPr baseColWidth="10" defaultRowHeight="15"/>
  <cols>
    <col min="2" max="2" width="30.7109375" bestFit="1" customWidth="1"/>
    <col min="3" max="3" width="13.85546875" bestFit="1" customWidth="1"/>
    <col min="5" max="5" width="30.7109375" bestFit="1" customWidth="1"/>
    <col min="6" max="6" width="12.42578125" bestFit="1" customWidth="1"/>
    <col min="8" max="8" width="30.7109375" bestFit="1" customWidth="1"/>
    <col min="9" max="9" width="12.42578125" bestFit="1" customWidth="1"/>
    <col min="11" max="11" width="30.7109375" bestFit="1" customWidth="1"/>
    <col min="12" max="12" width="12.42578125" bestFit="1" customWidth="1"/>
    <col min="14" max="14" width="34.140625" bestFit="1" customWidth="1"/>
    <col min="15" max="15" width="12.140625" bestFit="1" customWidth="1"/>
  </cols>
  <sheetData>
    <row r="3" spans="2:12" ht="30">
      <c r="B3" s="3" t="s">
        <v>26</v>
      </c>
      <c r="C3" s="4" t="s">
        <v>4</v>
      </c>
      <c r="E3" s="3" t="s">
        <v>33</v>
      </c>
      <c r="F3" s="4" t="s">
        <v>4</v>
      </c>
    </row>
    <row r="4" spans="2:12">
      <c r="B4" s="5" t="s">
        <v>5</v>
      </c>
      <c r="C4" s="9">
        <v>18880</v>
      </c>
      <c r="E4" s="5" t="s">
        <v>27</v>
      </c>
      <c r="F4" s="9">
        <v>18880</v>
      </c>
    </row>
    <row r="5" spans="2:12">
      <c r="B5" s="5" t="s">
        <v>6</v>
      </c>
      <c r="C5" s="9">
        <v>7080</v>
      </c>
      <c r="E5" s="5" t="s">
        <v>28</v>
      </c>
      <c r="F5" s="9">
        <f>C8</f>
        <v>7080</v>
      </c>
    </row>
    <row r="6" spans="2:12">
      <c r="B6" s="5" t="s">
        <v>7</v>
      </c>
      <c r="C6" s="9">
        <f>C5</f>
        <v>7080</v>
      </c>
      <c r="E6" s="5" t="s">
        <v>29</v>
      </c>
      <c r="F6" s="9">
        <f>F5</f>
        <v>7080</v>
      </c>
    </row>
    <row r="7" spans="2:12">
      <c r="B7" s="5" t="s">
        <v>8</v>
      </c>
      <c r="C7" s="9">
        <f>C6</f>
        <v>7080</v>
      </c>
      <c r="E7" s="5" t="s">
        <v>30</v>
      </c>
      <c r="F7" s="9">
        <f>F6</f>
        <v>7080</v>
      </c>
    </row>
    <row r="8" spans="2:12">
      <c r="B8" s="5" t="s">
        <v>9</v>
      </c>
      <c r="C8" s="9">
        <f>C7</f>
        <v>7080</v>
      </c>
      <c r="E8" s="5" t="s">
        <v>31</v>
      </c>
      <c r="F8" s="9">
        <f>F7</f>
        <v>7080</v>
      </c>
    </row>
    <row r="9" spans="2:12">
      <c r="B9" s="3" t="s">
        <v>10</v>
      </c>
      <c r="C9" s="10">
        <f>C4+C5+C6+C7+C8</f>
        <v>47200</v>
      </c>
      <c r="E9" s="3" t="s">
        <v>10</v>
      </c>
      <c r="F9" s="10">
        <f>F4+F5+F6+F7+F8</f>
        <v>47200</v>
      </c>
    </row>
    <row r="13" spans="2:12">
      <c r="C13" s="1" t="s">
        <v>5</v>
      </c>
      <c r="F13" s="1" t="s">
        <v>6</v>
      </c>
      <c r="I13" s="1" t="s">
        <v>8</v>
      </c>
      <c r="L13" s="1" t="s">
        <v>9</v>
      </c>
    </row>
    <row r="14" spans="2:12">
      <c r="B14" s="1" t="s">
        <v>12</v>
      </c>
      <c r="E14" s="1" t="s">
        <v>12</v>
      </c>
      <c r="H14" s="1" t="s">
        <v>12</v>
      </c>
      <c r="K14" s="1" t="s">
        <v>12</v>
      </c>
    </row>
    <row r="15" spans="2:12">
      <c r="B15" t="s">
        <v>25</v>
      </c>
      <c r="C15" s="6">
        <v>32245</v>
      </c>
      <c r="E15" t="s">
        <v>14</v>
      </c>
      <c r="F15" s="6">
        <f>C36</f>
        <v>53287</v>
      </c>
      <c r="H15" t="s">
        <v>14</v>
      </c>
      <c r="I15" s="6">
        <f>F36</f>
        <v>50279</v>
      </c>
      <c r="K15" t="s">
        <v>14</v>
      </c>
      <c r="L15" s="6">
        <f>I36</f>
        <v>47271</v>
      </c>
    </row>
    <row r="16" spans="2:12">
      <c r="B16" s="16" t="s">
        <v>24</v>
      </c>
      <c r="C16" s="17">
        <v>16000</v>
      </c>
      <c r="E16" t="s">
        <v>24</v>
      </c>
      <c r="F16" s="6">
        <v>0</v>
      </c>
      <c r="H16" t="s">
        <v>24</v>
      </c>
      <c r="I16" s="6">
        <v>0</v>
      </c>
      <c r="K16" t="s">
        <v>24</v>
      </c>
      <c r="L16" s="6">
        <v>0</v>
      </c>
    </row>
    <row r="17" spans="2:12">
      <c r="B17" s="22" t="s">
        <v>38</v>
      </c>
      <c r="C17" s="23">
        <v>350</v>
      </c>
      <c r="E17" s="22" t="s">
        <v>38</v>
      </c>
      <c r="F17" s="23">
        <f>C17</f>
        <v>350</v>
      </c>
      <c r="H17" s="22" t="s">
        <v>38</v>
      </c>
      <c r="I17" s="23">
        <f>C17</f>
        <v>350</v>
      </c>
      <c r="K17" s="22" t="s">
        <v>38</v>
      </c>
      <c r="L17" s="23">
        <f>C17</f>
        <v>350</v>
      </c>
    </row>
    <row r="18" spans="2:12" ht="15.75" thickBot="1">
      <c r="B18" s="2" t="s">
        <v>11</v>
      </c>
      <c r="C18" s="7">
        <f>C4</f>
        <v>18880</v>
      </c>
      <c r="E18" s="2" t="s">
        <v>11</v>
      </c>
      <c r="F18" s="7">
        <f>C5</f>
        <v>7080</v>
      </c>
      <c r="H18" s="2" t="s">
        <v>11</v>
      </c>
      <c r="I18" s="7">
        <f>C7</f>
        <v>7080</v>
      </c>
      <c r="K18" s="2" t="s">
        <v>11</v>
      </c>
      <c r="L18" s="7">
        <f>C8</f>
        <v>7080</v>
      </c>
    </row>
    <row r="20" spans="2:12">
      <c r="B20" s="1" t="s">
        <v>13</v>
      </c>
      <c r="E20" s="1" t="s">
        <v>13</v>
      </c>
      <c r="H20" s="1" t="s">
        <v>13</v>
      </c>
      <c r="K20" s="1" t="s">
        <v>13</v>
      </c>
    </row>
    <row r="21" spans="2:12">
      <c r="B21" t="s">
        <v>18</v>
      </c>
      <c r="C21" s="8">
        <v>5000</v>
      </c>
      <c r="E21" t="s">
        <v>18</v>
      </c>
      <c r="F21" s="8">
        <f t="shared" ref="F21:F26" si="0">C21</f>
        <v>5000</v>
      </c>
      <c r="H21" t="s">
        <v>18</v>
      </c>
      <c r="I21" s="8">
        <f>C21</f>
        <v>5000</v>
      </c>
      <c r="K21" t="s">
        <v>18</v>
      </c>
      <c r="L21" s="8">
        <f>C21</f>
        <v>5000</v>
      </c>
    </row>
    <row r="22" spans="2:12">
      <c r="B22" t="s">
        <v>39</v>
      </c>
      <c r="C22" s="8">
        <v>1000</v>
      </c>
      <c r="E22" t="s">
        <v>39</v>
      </c>
      <c r="F22" s="8">
        <f t="shared" si="0"/>
        <v>1000</v>
      </c>
      <c r="H22" t="s">
        <v>39</v>
      </c>
      <c r="I22" s="8">
        <f>F22</f>
        <v>1000</v>
      </c>
      <c r="K22" t="s">
        <v>39</v>
      </c>
      <c r="L22" s="8">
        <f>I22</f>
        <v>1000</v>
      </c>
    </row>
    <row r="23" spans="2:12">
      <c r="B23" t="s">
        <v>40</v>
      </c>
      <c r="C23" s="8">
        <v>350</v>
      </c>
      <c r="E23" t="s">
        <v>40</v>
      </c>
      <c r="F23" s="8">
        <f t="shared" si="0"/>
        <v>350</v>
      </c>
      <c r="H23" t="s">
        <v>40</v>
      </c>
      <c r="I23" s="8">
        <f>C23</f>
        <v>350</v>
      </c>
      <c r="K23" t="s">
        <v>40</v>
      </c>
      <c r="L23" s="8">
        <f>C23</f>
        <v>350</v>
      </c>
    </row>
    <row r="24" spans="2:12">
      <c r="B24" t="s">
        <v>21</v>
      </c>
      <c r="C24" s="8">
        <v>2500</v>
      </c>
      <c r="E24" t="s">
        <v>21</v>
      </c>
      <c r="F24" s="8">
        <f t="shared" si="0"/>
        <v>2500</v>
      </c>
      <c r="H24" t="s">
        <v>21</v>
      </c>
      <c r="I24" s="8">
        <f>C24</f>
        <v>2500</v>
      </c>
      <c r="K24" t="s">
        <v>21</v>
      </c>
      <c r="L24" s="8">
        <f>C24</f>
        <v>2500</v>
      </c>
    </row>
    <row r="25" spans="2:12">
      <c r="B25" t="s">
        <v>17</v>
      </c>
      <c r="C25" s="8">
        <v>238</v>
      </c>
      <c r="E25" t="s">
        <v>17</v>
      </c>
      <c r="F25" s="8">
        <f t="shared" si="0"/>
        <v>238</v>
      </c>
      <c r="H25" t="s">
        <v>17</v>
      </c>
      <c r="I25" s="8">
        <f>C25</f>
        <v>238</v>
      </c>
      <c r="K25" t="s">
        <v>17</v>
      </c>
      <c r="L25" s="8">
        <f>C25</f>
        <v>238</v>
      </c>
    </row>
    <row r="26" spans="2:12">
      <c r="B26" t="s">
        <v>16</v>
      </c>
      <c r="C26" s="8">
        <v>350</v>
      </c>
      <c r="E26" t="s">
        <v>16</v>
      </c>
      <c r="F26" s="8">
        <f t="shared" si="0"/>
        <v>350</v>
      </c>
      <c r="H26" t="s">
        <v>16</v>
      </c>
      <c r="I26" s="8">
        <f>C26</f>
        <v>350</v>
      </c>
      <c r="K26" t="s">
        <v>16</v>
      </c>
      <c r="L26" s="8">
        <f>C26</f>
        <v>350</v>
      </c>
    </row>
    <row r="27" spans="2:12">
      <c r="B27" t="s">
        <v>15</v>
      </c>
      <c r="C27" s="8">
        <v>500</v>
      </c>
      <c r="E27" t="s">
        <v>15</v>
      </c>
      <c r="F27" s="8">
        <v>0</v>
      </c>
      <c r="H27" t="s">
        <v>15</v>
      </c>
      <c r="I27" s="8">
        <v>0</v>
      </c>
      <c r="K27" t="s">
        <v>15</v>
      </c>
      <c r="L27" s="8">
        <f>C26</f>
        <v>350</v>
      </c>
    </row>
    <row r="28" spans="2:12">
      <c r="B28" t="s">
        <v>0</v>
      </c>
      <c r="C28" s="8">
        <v>750</v>
      </c>
      <c r="E28" t="s">
        <v>0</v>
      </c>
      <c r="F28" s="8">
        <v>0</v>
      </c>
      <c r="H28" t="s">
        <v>0</v>
      </c>
      <c r="I28" s="8">
        <v>0</v>
      </c>
      <c r="K28" t="s">
        <v>0</v>
      </c>
      <c r="L28" s="8">
        <v>0</v>
      </c>
    </row>
    <row r="29" spans="2:12">
      <c r="B29" t="s">
        <v>1</v>
      </c>
      <c r="C29" s="8">
        <v>2500</v>
      </c>
      <c r="E29" t="s">
        <v>1</v>
      </c>
      <c r="F29" s="8">
        <v>0</v>
      </c>
      <c r="H29" t="s">
        <v>1</v>
      </c>
      <c r="I29" s="8">
        <v>0</v>
      </c>
      <c r="K29" t="s">
        <v>1</v>
      </c>
      <c r="L29" s="8">
        <v>0</v>
      </c>
    </row>
    <row r="30" spans="2:12">
      <c r="B30" t="s">
        <v>19</v>
      </c>
      <c r="C30" s="8">
        <v>0</v>
      </c>
      <c r="E30" t="s">
        <v>19</v>
      </c>
      <c r="F30" s="8">
        <v>0</v>
      </c>
      <c r="H30" t="s">
        <v>19</v>
      </c>
      <c r="I30" s="8">
        <v>0</v>
      </c>
      <c r="K30" t="s">
        <v>19</v>
      </c>
      <c r="L30" s="8">
        <v>0</v>
      </c>
    </row>
    <row r="31" spans="2:12">
      <c r="B31" t="s">
        <v>2</v>
      </c>
      <c r="C31" s="8">
        <v>0</v>
      </c>
      <c r="E31" t="s">
        <v>2</v>
      </c>
      <c r="F31" s="8">
        <v>0</v>
      </c>
      <c r="H31" t="s">
        <v>2</v>
      </c>
      <c r="I31" s="8">
        <v>0</v>
      </c>
      <c r="K31" t="s">
        <v>2</v>
      </c>
      <c r="L31" s="8">
        <v>200</v>
      </c>
    </row>
    <row r="32" spans="2:12">
      <c r="B32" t="s">
        <v>22</v>
      </c>
      <c r="C32" s="8">
        <v>500</v>
      </c>
      <c r="E32" t="s">
        <v>22</v>
      </c>
      <c r="F32" s="8">
        <f>C32</f>
        <v>500</v>
      </c>
      <c r="H32" t="s">
        <v>22</v>
      </c>
      <c r="I32" s="8">
        <f>C32</f>
        <v>500</v>
      </c>
      <c r="K32" t="s">
        <v>22</v>
      </c>
      <c r="L32" s="8">
        <f>C32</f>
        <v>500</v>
      </c>
    </row>
    <row r="33" spans="2:15" ht="15.75" thickBot="1">
      <c r="B33" s="2" t="s">
        <v>23</v>
      </c>
      <c r="C33" s="11">
        <v>1500</v>
      </c>
      <c r="E33" s="2" t="s">
        <v>3</v>
      </c>
      <c r="F33" s="11">
        <f>C33</f>
        <v>1500</v>
      </c>
      <c r="H33" s="2" t="s">
        <v>3</v>
      </c>
      <c r="I33" s="11">
        <f>C33</f>
        <v>1500</v>
      </c>
      <c r="K33" s="2" t="s">
        <v>3</v>
      </c>
      <c r="L33" s="11">
        <f>C33</f>
        <v>1500</v>
      </c>
    </row>
    <row r="34" spans="2:15" ht="15.75" thickBot="1">
      <c r="B34" s="20" t="s">
        <v>36</v>
      </c>
      <c r="C34" s="21">
        <f>SUM(C21:C33)</f>
        <v>15188</v>
      </c>
      <c r="E34" s="20" t="s">
        <v>36</v>
      </c>
      <c r="F34" s="21">
        <f>SUM(F21:F33)</f>
        <v>11438</v>
      </c>
      <c r="H34" s="20" t="s">
        <v>36</v>
      </c>
      <c r="I34" s="21">
        <f>SUM(I21:I33)</f>
        <v>11438</v>
      </c>
      <c r="K34" s="20" t="s">
        <v>36</v>
      </c>
      <c r="L34" s="21">
        <f>SUM(L21:L33)</f>
        <v>11988</v>
      </c>
    </row>
    <row r="35" spans="2:15" ht="15.75" thickTop="1"/>
    <row r="36" spans="2:15" ht="15.75" thickBot="1">
      <c r="B36" s="12" t="s">
        <v>37</v>
      </c>
      <c r="C36" s="13">
        <f>C15+C16+C18-C21-C24-C25-C26-C27-C28-C29-C30-C31-C32-C33</f>
        <v>53287</v>
      </c>
      <c r="E36" s="12" t="s">
        <v>37</v>
      </c>
      <c r="F36" s="13">
        <f>F15+F16+F18-F21-F24-F25-F26-F27-F28-F29-F30-F31-F32-F33</f>
        <v>50279</v>
      </c>
      <c r="H36" s="12" t="s">
        <v>37</v>
      </c>
      <c r="I36" s="13">
        <f>I15+I16+I18-I21-I24-I25-I26-I27-I28-I29-I30-I31-I32-I33</f>
        <v>47271</v>
      </c>
      <c r="K36" s="12" t="s">
        <v>37</v>
      </c>
      <c r="L36" s="15">
        <f>L15+L18-L21-L24-L25-L26-L27-L28-L29-L30-L31-L32-L33</f>
        <v>43713</v>
      </c>
    </row>
    <row r="37" spans="2:15" ht="15.75" thickTop="1"/>
    <row r="39" spans="2:15">
      <c r="C39" s="6"/>
    </row>
    <row r="40" spans="2:15">
      <c r="C40" s="1" t="s">
        <v>27</v>
      </c>
      <c r="F40" s="1" t="s">
        <v>32</v>
      </c>
      <c r="I40" s="1" t="s">
        <v>29</v>
      </c>
      <c r="L40" s="1" t="s">
        <v>30</v>
      </c>
      <c r="O40" s="1" t="s">
        <v>31</v>
      </c>
    </row>
    <row r="41" spans="2:15">
      <c r="B41" s="1" t="s">
        <v>12</v>
      </c>
      <c r="E41" s="1" t="s">
        <v>12</v>
      </c>
      <c r="H41" s="1" t="s">
        <v>12</v>
      </c>
      <c r="K41" s="1" t="s">
        <v>12</v>
      </c>
      <c r="N41" s="1" t="s">
        <v>12</v>
      </c>
    </row>
    <row r="42" spans="2:15">
      <c r="B42" t="s">
        <v>14</v>
      </c>
      <c r="C42" s="6">
        <f>L36</f>
        <v>43713</v>
      </c>
      <c r="E42" t="s">
        <v>14</v>
      </c>
      <c r="F42" s="6">
        <f>C63</f>
        <v>48055</v>
      </c>
      <c r="H42" t="s">
        <v>14</v>
      </c>
      <c r="I42" s="6">
        <f>F63</f>
        <v>45047</v>
      </c>
      <c r="K42" t="s">
        <v>14</v>
      </c>
      <c r="L42" s="6">
        <f>I63</f>
        <v>42039</v>
      </c>
      <c r="N42" t="s">
        <v>14</v>
      </c>
      <c r="O42" s="6">
        <f>L63</f>
        <v>38681</v>
      </c>
    </row>
    <row r="43" spans="2:15">
      <c r="B43" t="s">
        <v>24</v>
      </c>
      <c r="C43" s="6">
        <v>0</v>
      </c>
      <c r="E43" t="s">
        <v>24</v>
      </c>
      <c r="F43" s="6">
        <v>0</v>
      </c>
      <c r="H43" t="s">
        <v>24</v>
      </c>
      <c r="I43" s="6">
        <v>0</v>
      </c>
      <c r="K43" t="s">
        <v>24</v>
      </c>
      <c r="L43" s="6">
        <v>0</v>
      </c>
      <c r="N43" t="s">
        <v>24</v>
      </c>
      <c r="O43" s="6">
        <v>0</v>
      </c>
    </row>
    <row r="44" spans="2:15">
      <c r="B44" t="s">
        <v>38</v>
      </c>
      <c r="C44" s="6">
        <f>C17</f>
        <v>350</v>
      </c>
      <c r="E44" t="s">
        <v>38</v>
      </c>
      <c r="F44" s="6">
        <f>C17</f>
        <v>350</v>
      </c>
      <c r="H44" t="s">
        <v>38</v>
      </c>
      <c r="I44" s="6">
        <f>C17</f>
        <v>350</v>
      </c>
      <c r="K44" t="s">
        <v>38</v>
      </c>
      <c r="L44" s="6">
        <f>C17</f>
        <v>350</v>
      </c>
      <c r="N44" t="s">
        <v>38</v>
      </c>
      <c r="O44" s="6">
        <f>C17</f>
        <v>350</v>
      </c>
    </row>
    <row r="45" spans="2:15" ht="15.75" thickBot="1">
      <c r="B45" s="2" t="s">
        <v>11</v>
      </c>
      <c r="C45" s="7">
        <f>F4</f>
        <v>18880</v>
      </c>
      <c r="E45" s="2" t="s">
        <v>11</v>
      </c>
      <c r="F45" s="7">
        <f>F5</f>
        <v>7080</v>
      </c>
      <c r="H45" s="2" t="s">
        <v>11</v>
      </c>
      <c r="I45" s="7">
        <f>F6</f>
        <v>7080</v>
      </c>
      <c r="K45" s="2" t="s">
        <v>11</v>
      </c>
      <c r="L45" s="7">
        <f>F7</f>
        <v>7080</v>
      </c>
      <c r="N45" s="2" t="s">
        <v>11</v>
      </c>
      <c r="O45" s="7">
        <f>F35</f>
        <v>0</v>
      </c>
    </row>
    <row r="47" spans="2:15">
      <c r="B47" s="1" t="s">
        <v>13</v>
      </c>
      <c r="E47" s="1" t="s">
        <v>13</v>
      </c>
      <c r="H47" s="1" t="s">
        <v>13</v>
      </c>
      <c r="K47" s="1" t="s">
        <v>13</v>
      </c>
      <c r="N47" s="1" t="s">
        <v>13</v>
      </c>
    </row>
    <row r="48" spans="2:15">
      <c r="B48" t="s">
        <v>18</v>
      </c>
      <c r="C48" s="8">
        <f t="shared" ref="C48:C54" si="1">C21</f>
        <v>5000</v>
      </c>
      <c r="E48" t="s">
        <v>18</v>
      </c>
      <c r="F48" s="8">
        <f>F21</f>
        <v>5000</v>
      </c>
      <c r="H48" t="s">
        <v>18</v>
      </c>
      <c r="I48" s="8">
        <f>I21</f>
        <v>5000</v>
      </c>
      <c r="K48" t="s">
        <v>18</v>
      </c>
      <c r="L48" s="8">
        <f>L21</f>
        <v>5000</v>
      </c>
      <c r="N48" t="s">
        <v>18</v>
      </c>
      <c r="O48" s="8">
        <f t="shared" ref="O48:O53" si="2">C21</f>
        <v>5000</v>
      </c>
    </row>
    <row r="49" spans="2:15">
      <c r="B49" t="s">
        <v>39</v>
      </c>
      <c r="C49" s="8">
        <f t="shared" si="1"/>
        <v>1000</v>
      </c>
      <c r="E49" t="s">
        <v>39</v>
      </c>
      <c r="F49" s="8">
        <f>F22</f>
        <v>1000</v>
      </c>
      <c r="H49" t="s">
        <v>39</v>
      </c>
      <c r="I49" s="8">
        <f>C22</f>
        <v>1000</v>
      </c>
      <c r="K49" t="s">
        <v>39</v>
      </c>
      <c r="L49" s="8">
        <f>C22</f>
        <v>1000</v>
      </c>
      <c r="N49" t="s">
        <v>39</v>
      </c>
      <c r="O49" s="8">
        <f t="shared" si="2"/>
        <v>1000</v>
      </c>
    </row>
    <row r="50" spans="2:15">
      <c r="B50" t="s">
        <v>40</v>
      </c>
      <c r="C50" s="8">
        <f t="shared" si="1"/>
        <v>350</v>
      </c>
      <c r="E50" t="s">
        <v>40</v>
      </c>
      <c r="F50" s="8">
        <f>C23</f>
        <v>350</v>
      </c>
      <c r="H50" t="s">
        <v>40</v>
      </c>
      <c r="I50" s="8">
        <f>C23</f>
        <v>350</v>
      </c>
      <c r="K50" t="s">
        <v>40</v>
      </c>
      <c r="L50" s="8">
        <f>C23</f>
        <v>350</v>
      </c>
      <c r="N50" t="s">
        <v>40</v>
      </c>
      <c r="O50" s="8">
        <f t="shared" si="2"/>
        <v>350</v>
      </c>
    </row>
    <row r="51" spans="2:15">
      <c r="B51" t="s">
        <v>21</v>
      </c>
      <c r="C51" s="8">
        <f t="shared" si="1"/>
        <v>2500</v>
      </c>
      <c r="E51" t="s">
        <v>21</v>
      </c>
      <c r="F51" s="8">
        <f>F24</f>
        <v>2500</v>
      </c>
      <c r="H51" t="s">
        <v>21</v>
      </c>
      <c r="I51" s="8">
        <f>I24</f>
        <v>2500</v>
      </c>
      <c r="K51" t="s">
        <v>21</v>
      </c>
      <c r="L51" s="8">
        <f>L24</f>
        <v>2500</v>
      </c>
      <c r="N51" t="s">
        <v>21</v>
      </c>
      <c r="O51" s="8">
        <f t="shared" si="2"/>
        <v>2500</v>
      </c>
    </row>
    <row r="52" spans="2:15">
      <c r="B52" t="s">
        <v>17</v>
      </c>
      <c r="C52" s="8">
        <f t="shared" si="1"/>
        <v>238</v>
      </c>
      <c r="E52" t="s">
        <v>17</v>
      </c>
      <c r="F52" s="8">
        <f>F25</f>
        <v>238</v>
      </c>
      <c r="H52" t="s">
        <v>17</v>
      </c>
      <c r="I52" s="8">
        <f>I25</f>
        <v>238</v>
      </c>
      <c r="K52" t="s">
        <v>17</v>
      </c>
      <c r="L52" s="8">
        <f>L25</f>
        <v>238</v>
      </c>
      <c r="N52" t="s">
        <v>17</v>
      </c>
      <c r="O52" s="8">
        <f t="shared" si="2"/>
        <v>238</v>
      </c>
    </row>
    <row r="53" spans="2:15">
      <c r="B53" t="s">
        <v>16</v>
      </c>
      <c r="C53" s="8">
        <f t="shared" si="1"/>
        <v>350</v>
      </c>
      <c r="E53" t="s">
        <v>16</v>
      </c>
      <c r="F53" s="8">
        <f>F26</f>
        <v>350</v>
      </c>
      <c r="H53" t="s">
        <v>16</v>
      </c>
      <c r="I53" s="8">
        <f>I26</f>
        <v>350</v>
      </c>
      <c r="K53" t="s">
        <v>16</v>
      </c>
      <c r="L53" s="8">
        <f>L26</f>
        <v>350</v>
      </c>
      <c r="N53" t="s">
        <v>16</v>
      </c>
      <c r="O53" s="8">
        <f t="shared" si="2"/>
        <v>350</v>
      </c>
    </row>
    <row r="54" spans="2:15">
      <c r="B54" t="s">
        <v>15</v>
      </c>
      <c r="C54" s="8">
        <f t="shared" si="1"/>
        <v>500</v>
      </c>
      <c r="E54" t="s">
        <v>15</v>
      </c>
      <c r="F54" s="8">
        <f>F27</f>
        <v>0</v>
      </c>
      <c r="H54" t="s">
        <v>15</v>
      </c>
      <c r="I54" s="8">
        <f>I27</f>
        <v>0</v>
      </c>
      <c r="K54" t="s">
        <v>15</v>
      </c>
      <c r="L54" s="8">
        <f>L27</f>
        <v>350</v>
      </c>
      <c r="N54" t="s">
        <v>15</v>
      </c>
      <c r="O54" s="8">
        <f>O27</f>
        <v>0</v>
      </c>
    </row>
    <row r="55" spans="2:15">
      <c r="B55" t="s">
        <v>0</v>
      </c>
      <c r="C55" s="8">
        <v>750</v>
      </c>
      <c r="E55" t="s">
        <v>0</v>
      </c>
      <c r="F55" s="8">
        <v>0</v>
      </c>
      <c r="H55" t="s">
        <v>0</v>
      </c>
      <c r="I55" s="8">
        <v>0</v>
      </c>
      <c r="K55" t="s">
        <v>0</v>
      </c>
      <c r="L55" s="8">
        <v>0</v>
      </c>
      <c r="N55" t="s">
        <v>0</v>
      </c>
      <c r="O55" s="8">
        <v>0</v>
      </c>
    </row>
    <row r="56" spans="2:15">
      <c r="B56" t="s">
        <v>1</v>
      </c>
      <c r="C56" s="8">
        <v>2500</v>
      </c>
      <c r="E56" t="s">
        <v>1</v>
      </c>
      <c r="F56" s="8">
        <v>0</v>
      </c>
      <c r="H56" t="s">
        <v>1</v>
      </c>
      <c r="I56" s="8">
        <v>0</v>
      </c>
      <c r="K56" t="s">
        <v>1</v>
      </c>
      <c r="L56" s="8">
        <v>0</v>
      </c>
      <c r="N56" t="s">
        <v>1</v>
      </c>
      <c r="O56" s="8">
        <v>0</v>
      </c>
    </row>
    <row r="57" spans="2:15">
      <c r="B57" t="s">
        <v>19</v>
      </c>
      <c r="C57" s="8">
        <v>500</v>
      </c>
      <c r="E57" t="s">
        <v>19</v>
      </c>
      <c r="F57" s="8">
        <v>0</v>
      </c>
      <c r="H57" t="s">
        <v>19</v>
      </c>
      <c r="I57" s="8">
        <v>0</v>
      </c>
      <c r="K57" t="s">
        <v>19</v>
      </c>
      <c r="L57" s="8">
        <v>0</v>
      </c>
      <c r="N57" t="s">
        <v>19</v>
      </c>
      <c r="O57" s="8">
        <v>500</v>
      </c>
    </row>
    <row r="58" spans="2:15">
      <c r="B58" t="s">
        <v>2</v>
      </c>
      <c r="C58" s="8">
        <v>200</v>
      </c>
      <c r="E58" t="s">
        <v>2</v>
      </c>
      <c r="F58" s="8">
        <v>0</v>
      </c>
      <c r="H58" t="s">
        <v>2</v>
      </c>
      <c r="I58" s="8">
        <v>0</v>
      </c>
      <c r="K58" t="s">
        <v>2</v>
      </c>
      <c r="L58" s="8">
        <v>0</v>
      </c>
      <c r="N58" t="s">
        <v>2</v>
      </c>
      <c r="O58" s="8">
        <v>200</v>
      </c>
    </row>
    <row r="59" spans="2:15">
      <c r="B59" t="s">
        <v>22</v>
      </c>
      <c r="C59" s="8">
        <f>C32</f>
        <v>500</v>
      </c>
      <c r="E59" t="s">
        <v>22</v>
      </c>
      <c r="F59" s="8">
        <f>F32</f>
        <v>500</v>
      </c>
      <c r="H59" t="s">
        <v>22</v>
      </c>
      <c r="I59" s="8">
        <f>I32</f>
        <v>500</v>
      </c>
      <c r="K59" t="s">
        <v>22</v>
      </c>
      <c r="L59" s="8">
        <f>L32</f>
        <v>500</v>
      </c>
      <c r="N59" t="s">
        <v>22</v>
      </c>
      <c r="O59" s="8">
        <f>C32</f>
        <v>500</v>
      </c>
    </row>
    <row r="60" spans="2:15" ht="15.75" thickBot="1">
      <c r="B60" s="2" t="s">
        <v>3</v>
      </c>
      <c r="C60" s="11">
        <f>C33</f>
        <v>1500</v>
      </c>
      <c r="E60" s="2" t="s">
        <v>3</v>
      </c>
      <c r="F60" s="11">
        <f>F33</f>
        <v>1500</v>
      </c>
      <c r="H60" s="2" t="s">
        <v>3</v>
      </c>
      <c r="I60" s="11">
        <f>I33</f>
        <v>1500</v>
      </c>
      <c r="K60" s="2" t="s">
        <v>3</v>
      </c>
      <c r="L60" s="11">
        <f>L33</f>
        <v>1500</v>
      </c>
      <c r="N60" s="2" t="s">
        <v>3</v>
      </c>
      <c r="O60" s="11">
        <f>C33</f>
        <v>1500</v>
      </c>
    </row>
    <row r="61" spans="2:15" ht="15.75" thickBot="1">
      <c r="B61" s="20" t="s">
        <v>36</v>
      </c>
      <c r="C61" s="21">
        <f>SUM(C48:C60)</f>
        <v>15888</v>
      </c>
      <c r="E61" s="20" t="s">
        <v>36</v>
      </c>
      <c r="F61" s="21">
        <f>SUM(F48:F60)</f>
        <v>11438</v>
      </c>
      <c r="H61" s="20" t="s">
        <v>36</v>
      </c>
      <c r="I61" s="21">
        <f>SUM(I48:I60)</f>
        <v>11438</v>
      </c>
      <c r="K61" s="20" t="s">
        <v>36</v>
      </c>
      <c r="L61" s="21">
        <f>SUM(L48:L60)</f>
        <v>11788</v>
      </c>
      <c r="N61" s="18"/>
      <c r="O61" s="19"/>
    </row>
    <row r="62" spans="2:15" ht="15.75" thickTop="1">
      <c r="B62" s="18"/>
      <c r="C62" s="19"/>
      <c r="E62" s="18"/>
      <c r="F62" s="19"/>
      <c r="H62" s="18"/>
      <c r="I62" s="19"/>
      <c r="K62" s="18"/>
      <c r="L62" s="19"/>
      <c r="N62" s="18"/>
      <c r="O62" s="19"/>
    </row>
    <row r="63" spans="2:15" ht="15.75" thickBot="1">
      <c r="B63" s="14" t="s">
        <v>20</v>
      </c>
      <c r="C63" s="15">
        <f>C42+C45-C48-C51-C52-C53-C54-C55-C56-C57-C58-C59-C60</f>
        <v>48055</v>
      </c>
      <c r="E63" s="14" t="s">
        <v>20</v>
      </c>
      <c r="F63" s="15">
        <f>F42+F45-F48-F51-F52-F53-F54-F55-F56-F57-F58-F59-F60</f>
        <v>45047</v>
      </c>
      <c r="H63" s="14" t="s">
        <v>20</v>
      </c>
      <c r="I63" s="15">
        <f>I42+I45-I48-I51-I52-I53-I54-I55-I56-I57-I58-I59-I60</f>
        <v>42039</v>
      </c>
      <c r="K63" s="14" t="s">
        <v>20</v>
      </c>
      <c r="L63" s="15">
        <f>L42+L45-L48-L51-L52-L53-L54-L55-L56-L57-L58-L59-L60</f>
        <v>38681</v>
      </c>
      <c r="N63" s="14" t="s">
        <v>20</v>
      </c>
      <c r="O63" s="15">
        <f>O42+O45-O48-O51-O52-O53-O54-O55-O56-O57-O58-O59-O60</f>
        <v>27893</v>
      </c>
    </row>
    <row r="64" spans="2:15" ht="15.75" thickTop="1"/>
    <row r="67" spans="2:6">
      <c r="C67" s="1" t="s">
        <v>34</v>
      </c>
      <c r="F67" s="1" t="s">
        <v>35</v>
      </c>
    </row>
    <row r="68" spans="2:6">
      <c r="B68" s="1" t="s">
        <v>12</v>
      </c>
      <c r="E68" s="1" t="s">
        <v>12</v>
      </c>
    </row>
    <row r="69" spans="2:6">
      <c r="B69" t="s">
        <v>14</v>
      </c>
      <c r="C69" s="6">
        <f>L63</f>
        <v>38681</v>
      </c>
      <c r="E69" t="s">
        <v>14</v>
      </c>
      <c r="F69" s="6">
        <f>C90</f>
        <v>33093</v>
      </c>
    </row>
    <row r="70" spans="2:6">
      <c r="B70" t="s">
        <v>24</v>
      </c>
      <c r="C70" s="6">
        <v>0</v>
      </c>
      <c r="E70" t="s">
        <v>24</v>
      </c>
      <c r="F70" s="6">
        <v>0</v>
      </c>
    </row>
    <row r="71" spans="2:6">
      <c r="B71" t="s">
        <v>38</v>
      </c>
      <c r="C71" s="6">
        <f>C17</f>
        <v>350</v>
      </c>
      <c r="E71" t="s">
        <v>38</v>
      </c>
      <c r="F71" s="6">
        <f>C17</f>
        <v>350</v>
      </c>
    </row>
    <row r="72" spans="2:6" ht="15.75" thickBot="1">
      <c r="B72" s="2" t="s">
        <v>11</v>
      </c>
      <c r="C72" s="7">
        <v>0</v>
      </c>
      <c r="E72" s="2" t="s">
        <v>11</v>
      </c>
      <c r="F72" s="7">
        <f>0</f>
        <v>0</v>
      </c>
    </row>
    <row r="74" spans="2:6">
      <c r="B74" s="1" t="s">
        <v>13</v>
      </c>
      <c r="E74" s="1" t="s">
        <v>13</v>
      </c>
    </row>
    <row r="75" spans="2:6">
      <c r="B75" t="s">
        <v>18</v>
      </c>
      <c r="C75" s="8">
        <f>C48</f>
        <v>5000</v>
      </c>
      <c r="E75" t="s">
        <v>18</v>
      </c>
      <c r="F75" s="8">
        <f>F48</f>
        <v>5000</v>
      </c>
    </row>
    <row r="76" spans="2:6">
      <c r="B76" t="s">
        <v>39</v>
      </c>
      <c r="C76" s="8">
        <f>C22</f>
        <v>1000</v>
      </c>
      <c r="E76" t="s">
        <v>39</v>
      </c>
      <c r="F76" s="8">
        <f>C22</f>
        <v>1000</v>
      </c>
    </row>
    <row r="77" spans="2:6">
      <c r="B77" t="s">
        <v>40</v>
      </c>
      <c r="C77" s="8">
        <f>C23</f>
        <v>350</v>
      </c>
      <c r="E77" t="s">
        <v>40</v>
      </c>
      <c r="F77" s="8">
        <f>C23</f>
        <v>350</v>
      </c>
    </row>
    <row r="78" spans="2:6">
      <c r="B78" t="s">
        <v>21</v>
      </c>
      <c r="C78" s="8">
        <f>0</f>
        <v>0</v>
      </c>
      <c r="E78" t="s">
        <v>21</v>
      </c>
      <c r="F78" s="8">
        <v>0</v>
      </c>
    </row>
    <row r="79" spans="2:6">
      <c r="B79" t="s">
        <v>17</v>
      </c>
      <c r="C79" s="8">
        <f>C25</f>
        <v>238</v>
      </c>
      <c r="E79" t="s">
        <v>17</v>
      </c>
      <c r="F79" s="8">
        <f>F25</f>
        <v>238</v>
      </c>
    </row>
    <row r="80" spans="2:6">
      <c r="B80" t="s">
        <v>16</v>
      </c>
      <c r="C80" s="8">
        <f>C26</f>
        <v>350</v>
      </c>
      <c r="E80" t="s">
        <v>16</v>
      </c>
      <c r="F80" s="8">
        <f>F26</f>
        <v>350</v>
      </c>
    </row>
    <row r="81" spans="2:6">
      <c r="B81" t="s">
        <v>15</v>
      </c>
      <c r="C81" s="8">
        <v>0</v>
      </c>
      <c r="E81" t="s">
        <v>15</v>
      </c>
      <c r="F81" s="8">
        <v>0</v>
      </c>
    </row>
    <row r="82" spans="2:6">
      <c r="B82" t="s">
        <v>0</v>
      </c>
      <c r="C82" s="8">
        <v>0</v>
      </c>
      <c r="E82" t="s">
        <v>0</v>
      </c>
      <c r="F82" s="8">
        <v>0</v>
      </c>
    </row>
    <row r="83" spans="2:6">
      <c r="B83" t="s">
        <v>1</v>
      </c>
      <c r="C83" s="8">
        <v>0</v>
      </c>
      <c r="E83" t="s">
        <v>1</v>
      </c>
      <c r="F83" s="8">
        <v>0</v>
      </c>
    </row>
    <row r="84" spans="2:6">
      <c r="B84" t="s">
        <v>19</v>
      </c>
      <c r="C84" s="8">
        <v>0</v>
      </c>
      <c r="E84" t="s">
        <v>19</v>
      </c>
      <c r="F84" s="8">
        <v>0</v>
      </c>
    </row>
    <row r="85" spans="2:6">
      <c r="B85" t="s">
        <v>2</v>
      </c>
      <c r="C85" s="8">
        <v>0</v>
      </c>
      <c r="E85" t="s">
        <v>2</v>
      </c>
      <c r="F85" s="8">
        <v>0</v>
      </c>
    </row>
    <row r="86" spans="2:6">
      <c r="B86" t="s">
        <v>22</v>
      </c>
      <c r="C86" s="8">
        <v>0</v>
      </c>
      <c r="E86" t="s">
        <v>22</v>
      </c>
      <c r="F86" s="8">
        <v>0</v>
      </c>
    </row>
    <row r="87" spans="2:6" ht="15.75" thickBot="1">
      <c r="B87" s="2" t="s">
        <v>3</v>
      </c>
      <c r="C87" s="11">
        <v>0</v>
      </c>
      <c r="E87" s="2" t="s">
        <v>3</v>
      </c>
      <c r="F87" s="11">
        <v>0</v>
      </c>
    </row>
    <row r="88" spans="2:6" ht="15.75" thickBot="1">
      <c r="B88" s="20" t="s">
        <v>36</v>
      </c>
      <c r="C88" s="21">
        <f>SUM(C75:C87)</f>
        <v>6938</v>
      </c>
      <c r="E88" s="20" t="s">
        <v>36</v>
      </c>
      <c r="F88" s="21">
        <f>SUM(F75:F87)</f>
        <v>6938</v>
      </c>
    </row>
    <row r="89" spans="2:6" ht="15.75" thickTop="1"/>
    <row r="90" spans="2:6" ht="15.75" thickBot="1">
      <c r="B90" s="14" t="s">
        <v>20</v>
      </c>
      <c r="C90" s="15">
        <f>C69+C72-C75-C78-C79-C80-C81-C82-C83-C84-C85-C86-C87</f>
        <v>33093</v>
      </c>
      <c r="E90" s="14" t="s">
        <v>20</v>
      </c>
      <c r="F90" s="15">
        <f>F69+F72-F75-F78-F79-F80-F81-F82-F83-F84-F85-F86-F87</f>
        <v>27505</v>
      </c>
    </row>
    <row r="91" spans="2:6" ht="15.75" thickTop="1"/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5"/>
  <sheetViews>
    <sheetView tabSelected="1" zoomScaleNormal="100" workbookViewId="0">
      <selection activeCell="C14" sqref="C14"/>
    </sheetView>
  </sheetViews>
  <sheetFormatPr baseColWidth="10" defaultRowHeight="15"/>
  <cols>
    <col min="1" max="1" width="14.28515625" bestFit="1" customWidth="1"/>
    <col min="2" max="2" width="30.7109375" bestFit="1" customWidth="1"/>
    <col min="3" max="3" width="12" bestFit="1" customWidth="1"/>
    <col min="4" max="4" width="9.28515625" bestFit="1" customWidth="1"/>
    <col min="5" max="5" width="30.7109375" bestFit="1" customWidth="1"/>
    <col min="6" max="6" width="12" bestFit="1" customWidth="1"/>
  </cols>
  <sheetData>
    <row r="1" spans="1:6">
      <c r="C1" s="1" t="s">
        <v>31</v>
      </c>
      <c r="F1" s="1" t="s">
        <v>34</v>
      </c>
    </row>
    <row r="2" spans="1:6">
      <c r="B2" s="1" t="s">
        <v>12</v>
      </c>
      <c r="E2" s="1" t="s">
        <v>12</v>
      </c>
    </row>
    <row r="3" spans="1:6">
      <c r="B3" t="s">
        <v>41</v>
      </c>
      <c r="C3" s="24">
        <v>-3200</v>
      </c>
      <c r="E3" t="s">
        <v>14</v>
      </c>
      <c r="F3" s="6">
        <f>C24</f>
        <v>98</v>
      </c>
    </row>
    <row r="4" spans="1:6">
      <c r="B4" s="16" t="s">
        <v>42</v>
      </c>
      <c r="C4" s="17">
        <v>2700</v>
      </c>
      <c r="E4" t="s">
        <v>44</v>
      </c>
      <c r="F4" s="6">
        <v>-2700</v>
      </c>
    </row>
    <row r="5" spans="1:6">
      <c r="B5" s="22" t="s">
        <v>43</v>
      </c>
      <c r="C5" s="23">
        <v>0</v>
      </c>
      <c r="E5" s="22" t="s">
        <v>43</v>
      </c>
      <c r="F5" s="23">
        <v>0</v>
      </c>
    </row>
    <row r="6" spans="1:6" ht="15.75" thickBot="1">
      <c r="B6" s="2" t="s">
        <v>11</v>
      </c>
      <c r="C6" s="7">
        <v>7080</v>
      </c>
      <c r="E6" s="2" t="s">
        <v>11</v>
      </c>
      <c r="F6" s="7">
        <f>7080</f>
        <v>7080</v>
      </c>
    </row>
    <row r="8" spans="1:6">
      <c r="B8" s="1" t="s">
        <v>13</v>
      </c>
      <c r="E8" s="1" t="s">
        <v>13</v>
      </c>
    </row>
    <row r="9" spans="1:6">
      <c r="B9" t="s">
        <v>18</v>
      </c>
      <c r="C9" s="8">
        <v>3333</v>
      </c>
      <c r="E9" t="s">
        <v>18</v>
      </c>
      <c r="F9" s="8">
        <f t="shared" ref="F9:F14" si="0">C9</f>
        <v>3333</v>
      </c>
    </row>
    <row r="10" spans="1:6">
      <c r="B10" t="s">
        <v>39</v>
      </c>
      <c r="C10" s="8">
        <v>0</v>
      </c>
      <c r="E10" t="s">
        <v>39</v>
      </c>
      <c r="F10" s="8">
        <f t="shared" si="0"/>
        <v>0</v>
      </c>
    </row>
    <row r="11" spans="1:6">
      <c r="A11" t="s">
        <v>47</v>
      </c>
      <c r="B11" t="s">
        <v>45</v>
      </c>
      <c r="C11" s="8">
        <v>900</v>
      </c>
      <c r="D11" t="s">
        <v>48</v>
      </c>
      <c r="E11" t="s">
        <v>45</v>
      </c>
      <c r="F11" s="8">
        <f>850</f>
        <v>850</v>
      </c>
    </row>
    <row r="12" spans="1:6">
      <c r="B12" t="s">
        <v>21</v>
      </c>
      <c r="C12" s="8">
        <v>1250</v>
      </c>
      <c r="E12" t="s">
        <v>21</v>
      </c>
      <c r="F12" s="8">
        <v>2500</v>
      </c>
    </row>
    <row r="13" spans="1:6">
      <c r="B13" t="s">
        <v>17</v>
      </c>
      <c r="C13" s="8">
        <v>499</v>
      </c>
      <c r="E13" t="s">
        <v>17</v>
      </c>
      <c r="F13" s="8">
        <f t="shared" si="0"/>
        <v>499</v>
      </c>
    </row>
    <row r="14" spans="1:6">
      <c r="B14" t="s">
        <v>16</v>
      </c>
      <c r="C14" s="8">
        <v>0</v>
      </c>
      <c r="E14" t="s">
        <v>16</v>
      </c>
      <c r="F14" s="8">
        <f t="shared" si="0"/>
        <v>0</v>
      </c>
    </row>
    <row r="15" spans="1:6">
      <c r="B15" t="s">
        <v>46</v>
      </c>
      <c r="C15" s="8">
        <v>0</v>
      </c>
      <c r="E15" t="s">
        <v>46</v>
      </c>
      <c r="F15" s="8">
        <v>0</v>
      </c>
    </row>
    <row r="16" spans="1:6">
      <c r="B16" t="s">
        <v>0</v>
      </c>
      <c r="C16" s="8">
        <v>0</v>
      </c>
      <c r="E16" t="s">
        <v>0</v>
      </c>
      <c r="F16" s="8">
        <v>0</v>
      </c>
    </row>
    <row r="17" spans="2:6">
      <c r="B17" t="s">
        <v>1</v>
      </c>
      <c r="C17" s="8">
        <v>0</v>
      </c>
      <c r="E17" t="s">
        <v>1</v>
      </c>
      <c r="F17" s="8">
        <v>0</v>
      </c>
    </row>
    <row r="18" spans="2:6">
      <c r="B18" t="s">
        <v>19</v>
      </c>
      <c r="C18" s="8">
        <v>0</v>
      </c>
      <c r="E18" t="s">
        <v>19</v>
      </c>
      <c r="F18" s="8">
        <v>0</v>
      </c>
    </row>
    <row r="19" spans="2:6">
      <c r="B19" t="s">
        <v>2</v>
      </c>
      <c r="C19" s="8">
        <v>0</v>
      </c>
      <c r="E19" t="s">
        <v>2</v>
      </c>
      <c r="F19" s="8">
        <v>0</v>
      </c>
    </row>
    <row r="20" spans="2:6">
      <c r="B20" t="s">
        <v>22</v>
      </c>
      <c r="C20" s="8">
        <v>0</v>
      </c>
      <c r="E20" t="s">
        <v>22</v>
      </c>
      <c r="F20" s="8">
        <f>C20</f>
        <v>0</v>
      </c>
    </row>
    <row r="21" spans="2:6" ht="15.75" thickBot="1">
      <c r="B21" s="2" t="s">
        <v>23</v>
      </c>
      <c r="C21" s="11">
        <v>500</v>
      </c>
      <c r="E21" s="2" t="s">
        <v>3</v>
      </c>
      <c r="F21" s="11">
        <f>C21</f>
        <v>500</v>
      </c>
    </row>
    <row r="22" spans="2:6" ht="15.75" thickBot="1">
      <c r="B22" s="20" t="s">
        <v>36</v>
      </c>
      <c r="C22" s="21">
        <f>SUM(C9:C21)</f>
        <v>6482</v>
      </c>
      <c r="E22" s="20" t="s">
        <v>36</v>
      </c>
      <c r="F22" s="21">
        <f>SUM(F9:F21)</f>
        <v>7682</v>
      </c>
    </row>
    <row r="23" spans="2:6" ht="15.75" thickTop="1"/>
    <row r="24" spans="2:6" ht="15.75" thickBot="1">
      <c r="B24" s="12" t="s">
        <v>37</v>
      </c>
      <c r="C24" s="13">
        <f>C3+C4+C5+C6-C22</f>
        <v>98</v>
      </c>
      <c r="E24" s="12" t="s">
        <v>37</v>
      </c>
      <c r="F24" s="13">
        <f>F3+F4+F5+F6-F22</f>
        <v>-3204</v>
      </c>
    </row>
    <row r="25" spans="2:6" ht="15.75" thickTop="1"/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Studier 2013</vt:lpstr>
      <vt:lpstr>Ark1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 Marius</dc:creator>
  <cp:lastModifiedBy>Ole Marius</cp:lastModifiedBy>
  <dcterms:created xsi:type="dcterms:W3CDTF">2013-01-02T16:24:18Z</dcterms:created>
  <dcterms:modified xsi:type="dcterms:W3CDTF">2014-05-08T17:10:46Z</dcterms:modified>
</cp:coreProperties>
</file>