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man\Documents\Privat\Skole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7" i="1" l="1"/>
  <c r="P56" i="1"/>
  <c r="P54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25" i="1"/>
  <c r="P24" i="1"/>
  <c r="P23" i="1"/>
  <c r="P22" i="1"/>
  <c r="P21" i="1"/>
  <c r="P20" i="1"/>
  <c r="P19" i="1"/>
  <c r="P18" i="1"/>
  <c r="P17" i="1"/>
  <c r="P16" i="1"/>
  <c r="P15" i="1"/>
  <c r="P14" i="1"/>
  <c r="P51" i="1" s="1"/>
  <c r="P13" i="1"/>
  <c r="P12" i="1"/>
  <c r="P11" i="1"/>
  <c r="P10" i="1"/>
  <c r="P9" i="1"/>
  <c r="P8" i="1"/>
  <c r="P7" i="1"/>
  <c r="P6" i="1"/>
  <c r="P5" i="1"/>
  <c r="C51" i="1"/>
</calcChain>
</file>

<file path=xl/sharedStrings.xml><?xml version="1.0" encoding="utf-8"?>
<sst xmlns="http://schemas.openxmlformats.org/spreadsheetml/2006/main" count="69" uniqueCount="68">
  <si>
    <t>Foreløpig saldobalanse per 31.12.13</t>
  </si>
  <si>
    <t>Konto</t>
  </si>
  <si>
    <t>Kontonavn</t>
  </si>
  <si>
    <t xml:space="preserve">Foreløpig </t>
  </si>
  <si>
    <t>Goodwill</t>
  </si>
  <si>
    <t>Bygninger</t>
  </si>
  <si>
    <t>Maskiner</t>
  </si>
  <si>
    <t>Varebeholdning</t>
  </si>
  <si>
    <t>Kundefordringer</t>
  </si>
  <si>
    <t>Avsetn. tap å fordringer</t>
  </si>
  <si>
    <t>Forskuddsbet. forsikring</t>
  </si>
  <si>
    <t>Børsnoterte aksjer</t>
  </si>
  <si>
    <t>Andre aksjer</t>
  </si>
  <si>
    <t>Bankinnskudd, trekk</t>
  </si>
  <si>
    <t>Aksjekapital</t>
  </si>
  <si>
    <t>Annen egenkapital</t>
  </si>
  <si>
    <t>Pantelån</t>
  </si>
  <si>
    <t>Kassekreditt</t>
  </si>
  <si>
    <t>Leverandørgjeld</t>
  </si>
  <si>
    <t>Beregnet skatt</t>
  </si>
  <si>
    <t>Skyldig skattetrekk</t>
  </si>
  <si>
    <t>Oppgjørskonto mva.</t>
  </si>
  <si>
    <t>Skyldig arbeidsgiveravg.</t>
  </si>
  <si>
    <t>Påløpt arbeidsgiveravgift</t>
  </si>
  <si>
    <t>Avsatt utbytte</t>
  </si>
  <si>
    <t>Påløpt ferielønn</t>
  </si>
  <si>
    <t>Påløpne renter</t>
  </si>
  <si>
    <t>Påløpne kostnader</t>
  </si>
  <si>
    <t>Avgiftspliktig salg</t>
  </si>
  <si>
    <t>Husleieinntekter</t>
  </si>
  <si>
    <t>Salg av bil</t>
  </si>
  <si>
    <t>Varekjøp</t>
  </si>
  <si>
    <t>Beh.endring varer</t>
  </si>
  <si>
    <t>Lønn</t>
  </si>
  <si>
    <t>Ferielønn</t>
  </si>
  <si>
    <t>Arbeidsgiveravgift</t>
  </si>
  <si>
    <t>Avskrivning bygninger</t>
  </si>
  <si>
    <t>Avskrivning maskiner</t>
  </si>
  <si>
    <t>Avskrivning goodwill</t>
  </si>
  <si>
    <t>Forsikringer</t>
  </si>
  <si>
    <t>Andre driftskostnader</t>
  </si>
  <si>
    <t>Tap på fordringer</t>
  </si>
  <si>
    <t>Valutagevinst</t>
  </si>
  <si>
    <t>Verdiendr. børsn.aksjer</t>
  </si>
  <si>
    <t>Verdiendr. andre aksjer</t>
  </si>
  <si>
    <t>Rentekostnader</t>
  </si>
  <si>
    <t>Valutatap</t>
  </si>
  <si>
    <t>Skattekostnad</t>
  </si>
  <si>
    <t>Disponert til utbytte</t>
  </si>
  <si>
    <t>Til annen egenkapital</t>
  </si>
  <si>
    <t>Sum</t>
  </si>
  <si>
    <t>Moment 1</t>
  </si>
  <si>
    <t>Moment 2</t>
  </si>
  <si>
    <t>Moment 3</t>
  </si>
  <si>
    <t>Moment 4</t>
  </si>
  <si>
    <t>Moment 5</t>
  </si>
  <si>
    <t>Moment 6</t>
  </si>
  <si>
    <t>Moment 7</t>
  </si>
  <si>
    <t>Moment 8</t>
  </si>
  <si>
    <t>Moment 9</t>
  </si>
  <si>
    <t>Moment 10</t>
  </si>
  <si>
    <t>Moment 11</t>
  </si>
  <si>
    <t>Moment 12</t>
  </si>
  <si>
    <t>Endelig saldobalanse per 31.12</t>
  </si>
  <si>
    <t>Resultat før skatt</t>
  </si>
  <si>
    <t>Minus beregnet skatt</t>
  </si>
  <si>
    <t>Netto</t>
  </si>
  <si>
    <t>Årsresultatet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</si>
</sst>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2" fillId="0" borderId="3" xfId="0" applyFont="1" applyBorder="1" applyAlignment="1">
      <alignment horizontal="left"/>
    </xf>
    <xf numFmtId="164" fontId="2" fillId="0" borderId="3" xfId="0" applyNumberFormat="1" applyFont="1" applyBorder="1"/>
    <xf numFmtId="0" fontId="0" fillId="0" borderId="6" xfId="0" applyBorder="1"/>
    <xf numFmtId="0" fontId="0" fillId="0" borderId="2" xfId="0" applyBorder="1"/>
    <xf numFmtId="3" fontId="0" fillId="0" borderId="5" xfId="0" applyNumberFormat="1" applyBorder="1"/>
    <xf numFmtId="0" fontId="0" fillId="0" borderId="4" xfId="0" applyFill="1" applyBorder="1"/>
    <xf numFmtId="164" fontId="0" fillId="0" borderId="2" xfId="0" applyNumberFormat="1" applyBorder="1"/>
    <xf numFmtId="164" fontId="0" fillId="0" borderId="0" xfId="0" applyNumberFormat="1"/>
    <xf numFmtId="3" fontId="0" fillId="0" borderId="0" xfId="0" applyNumberFormat="1"/>
    <xf numFmtId="1" fontId="0" fillId="0" borderId="0" xfId="0" applyNumberFormat="1"/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="85" zoomScaleNormal="85" workbookViewId="0">
      <selection activeCell="P54" sqref="P54"/>
    </sheetView>
  </sheetViews>
  <sheetFormatPr baseColWidth="10" defaultRowHeight="15" x14ac:dyDescent="0.25"/>
  <cols>
    <col min="1" max="1" width="6.5703125" bestFit="1" customWidth="1"/>
    <col min="2" max="2" width="41.140625" bestFit="1" customWidth="1"/>
    <col min="3" max="3" width="13.42578125" bestFit="1" customWidth="1"/>
    <col min="4" max="12" width="10" bestFit="1" customWidth="1"/>
    <col min="13" max="14" width="11" bestFit="1" customWidth="1"/>
    <col min="15" max="15" width="17" bestFit="1" customWidth="1"/>
    <col min="16" max="16" width="30.42578125" bestFit="1" customWidth="1"/>
  </cols>
  <sheetData>
    <row r="1" spans="1:16" ht="15.75" x14ac:dyDescent="0.25">
      <c r="B1" s="1" t="s">
        <v>0</v>
      </c>
    </row>
    <row r="3" spans="1:16" x14ac:dyDescent="0.25">
      <c r="A3" s="2" t="s">
        <v>1</v>
      </c>
      <c r="B3" s="3" t="s">
        <v>2</v>
      </c>
      <c r="C3" s="3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25">
      <c r="A4" s="4"/>
      <c r="B4" s="3"/>
      <c r="C4" s="3"/>
      <c r="D4" s="8" t="s">
        <v>51</v>
      </c>
      <c r="E4" s="8" t="s">
        <v>52</v>
      </c>
      <c r="F4" s="8" t="s">
        <v>53</v>
      </c>
      <c r="G4" s="8" t="s">
        <v>54</v>
      </c>
      <c r="H4" s="8" t="s">
        <v>55</v>
      </c>
      <c r="I4" s="8" t="s">
        <v>56</v>
      </c>
      <c r="J4" s="8" t="s">
        <v>57</v>
      </c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15" t="s">
        <v>63</v>
      </c>
    </row>
    <row r="5" spans="1:16" ht="15.75" x14ac:dyDescent="0.25">
      <c r="A5" s="5">
        <v>1080</v>
      </c>
      <c r="B5" s="6" t="s">
        <v>4</v>
      </c>
      <c r="C5" s="6">
        <v>135000</v>
      </c>
      <c r="D5" s="12"/>
      <c r="E5" s="12"/>
      <c r="F5" s="12">
        <v>-30000</v>
      </c>
      <c r="G5" s="12"/>
      <c r="H5" s="12"/>
      <c r="I5" s="12"/>
      <c r="J5" s="12"/>
      <c r="K5" s="12"/>
      <c r="L5" s="12"/>
      <c r="M5" s="13"/>
      <c r="N5" s="13"/>
      <c r="O5" s="13"/>
      <c r="P5" s="16">
        <f>SUM(C5:O5)</f>
        <v>105000</v>
      </c>
    </row>
    <row r="6" spans="1:16" ht="15.75" x14ac:dyDescent="0.25">
      <c r="A6" s="10">
        <v>1100</v>
      </c>
      <c r="B6" s="11" t="s">
        <v>5</v>
      </c>
      <c r="C6" s="11">
        <v>2165000</v>
      </c>
      <c r="D6" s="9"/>
      <c r="E6" s="9"/>
      <c r="F6" s="9">
        <v>-90000</v>
      </c>
      <c r="G6" s="9"/>
      <c r="H6" s="9"/>
      <c r="I6" s="9"/>
      <c r="J6" s="9"/>
      <c r="K6" s="9"/>
      <c r="L6" s="9"/>
      <c r="M6" s="8"/>
      <c r="N6" s="8"/>
      <c r="O6" s="8"/>
      <c r="P6" s="16">
        <f>SUM(C6:O6)</f>
        <v>2075000</v>
      </c>
    </row>
    <row r="7" spans="1:16" ht="15.75" x14ac:dyDescent="0.25">
      <c r="A7" s="10">
        <v>1200</v>
      </c>
      <c r="B7" s="11" t="s">
        <v>6</v>
      </c>
      <c r="C7" s="11">
        <v>1871000</v>
      </c>
      <c r="D7" s="9"/>
      <c r="E7" s="9"/>
      <c r="F7" s="9">
        <v>-510000</v>
      </c>
      <c r="G7" s="9"/>
      <c r="H7" s="9"/>
      <c r="I7" s="9"/>
      <c r="J7" s="9"/>
      <c r="K7" s="9"/>
      <c r="L7" s="9"/>
      <c r="M7" s="8"/>
      <c r="N7" s="8"/>
      <c r="O7" s="8"/>
      <c r="P7" s="16">
        <f>SUM(C7:O7)</f>
        <v>1361000</v>
      </c>
    </row>
    <row r="8" spans="1:16" ht="15.75" x14ac:dyDescent="0.25">
      <c r="A8" s="10">
        <v>1460</v>
      </c>
      <c r="B8" s="11" t="s">
        <v>7</v>
      </c>
      <c r="C8" s="11">
        <v>318000</v>
      </c>
      <c r="D8" s="9"/>
      <c r="E8" s="9">
        <v>104000</v>
      </c>
      <c r="F8" s="9"/>
      <c r="G8" s="9"/>
      <c r="H8" s="9"/>
      <c r="I8" s="9"/>
      <c r="J8" s="9"/>
      <c r="K8" s="9"/>
      <c r="L8" s="9"/>
      <c r="M8" s="8"/>
      <c r="N8" s="8"/>
      <c r="O8" s="8"/>
      <c r="P8" s="16">
        <f>SUM(C8:O8)</f>
        <v>422000</v>
      </c>
    </row>
    <row r="9" spans="1:16" ht="15.75" x14ac:dyDescent="0.25">
      <c r="A9" s="10">
        <v>1500</v>
      </c>
      <c r="B9" s="11" t="s">
        <v>8</v>
      </c>
      <c r="C9" s="11">
        <v>2225262</v>
      </c>
      <c r="D9" s="9"/>
      <c r="E9" s="9"/>
      <c r="F9" s="9"/>
      <c r="G9" s="9"/>
      <c r="H9" s="9"/>
      <c r="I9" s="9"/>
      <c r="J9" s="9">
        <v>-8000</v>
      </c>
      <c r="K9" s="9"/>
      <c r="L9" s="9"/>
      <c r="M9" s="8"/>
      <c r="N9" s="8"/>
      <c r="O9" s="8"/>
      <c r="P9" s="16">
        <f>SUM(C9:O9)</f>
        <v>2217262</v>
      </c>
    </row>
    <row r="10" spans="1:16" ht="15.75" x14ac:dyDescent="0.25">
      <c r="A10" s="10">
        <v>1580</v>
      </c>
      <c r="B10" s="11" t="s">
        <v>9</v>
      </c>
      <c r="C10" s="11">
        <v>-83000</v>
      </c>
      <c r="D10" s="9"/>
      <c r="E10" s="9"/>
      <c r="F10" s="9"/>
      <c r="G10" s="9"/>
      <c r="H10" s="9"/>
      <c r="I10" s="9"/>
      <c r="J10" s="9">
        <v>8000</v>
      </c>
      <c r="K10" s="9"/>
      <c r="L10" s="9"/>
      <c r="M10" s="8"/>
      <c r="N10" s="8"/>
      <c r="O10" s="8"/>
      <c r="P10" s="16">
        <f>SUM(C10:O10)</f>
        <v>-75000</v>
      </c>
    </row>
    <row r="11" spans="1:16" ht="15.75" x14ac:dyDescent="0.25">
      <c r="A11" s="10">
        <v>1710</v>
      </c>
      <c r="B11" s="11" t="s">
        <v>10</v>
      </c>
      <c r="C11" s="11">
        <v>12000</v>
      </c>
      <c r="D11" s="9">
        <v>-12000</v>
      </c>
      <c r="E11" s="9"/>
      <c r="F11" s="9"/>
      <c r="G11" s="9"/>
      <c r="H11" s="9">
        <v>14500</v>
      </c>
      <c r="I11" s="9"/>
      <c r="J11" s="9"/>
      <c r="K11" s="9"/>
      <c r="L11" s="9"/>
      <c r="M11" s="8"/>
      <c r="N11" s="8"/>
      <c r="O11" s="8"/>
      <c r="P11" s="16">
        <f>SUM(C11:O11)</f>
        <v>14500</v>
      </c>
    </row>
    <row r="12" spans="1:16" ht="15.75" x14ac:dyDescent="0.25">
      <c r="A12" s="10">
        <v>1810</v>
      </c>
      <c r="B12" s="11" t="s">
        <v>11</v>
      </c>
      <c r="C12" s="11">
        <v>38000</v>
      </c>
      <c r="D12" s="9"/>
      <c r="E12" s="9"/>
      <c r="F12" s="9"/>
      <c r="G12" s="9"/>
      <c r="H12" s="9"/>
      <c r="I12" s="9"/>
      <c r="J12" s="9"/>
      <c r="K12" s="9"/>
      <c r="L12" s="9">
        <v>4000</v>
      </c>
      <c r="M12" s="8"/>
      <c r="N12" s="8"/>
      <c r="O12" s="8"/>
      <c r="P12" s="16">
        <f>SUM(C12:O12)</f>
        <v>42000</v>
      </c>
    </row>
    <row r="13" spans="1:16" ht="15.75" x14ac:dyDescent="0.25">
      <c r="A13" s="10">
        <v>1820</v>
      </c>
      <c r="B13" s="11" t="s">
        <v>12</v>
      </c>
      <c r="C13" s="11">
        <v>135000</v>
      </c>
      <c r="D13" s="9"/>
      <c r="E13" s="9"/>
      <c r="F13" s="9"/>
      <c r="G13" s="9"/>
      <c r="H13" s="9"/>
      <c r="I13" s="9"/>
      <c r="J13" s="9"/>
      <c r="K13" s="9"/>
      <c r="L13" s="9">
        <v>10000</v>
      </c>
      <c r="M13" s="8"/>
      <c r="N13" s="8"/>
      <c r="O13" s="8"/>
      <c r="P13" s="16">
        <f>SUM(C13:O13)</f>
        <v>145000</v>
      </c>
    </row>
    <row r="14" spans="1:16" ht="15.75" x14ac:dyDescent="0.25">
      <c r="A14" s="10">
        <v>1950</v>
      </c>
      <c r="B14" s="11" t="s">
        <v>13</v>
      </c>
      <c r="C14" s="11">
        <v>875000</v>
      </c>
      <c r="D14" s="9"/>
      <c r="E14" s="9"/>
      <c r="F14" s="9"/>
      <c r="G14" s="9">
        <v>-380000</v>
      </c>
      <c r="H14" s="9"/>
      <c r="I14" s="9">
        <v>32000</v>
      </c>
      <c r="J14" s="9"/>
      <c r="K14" s="9">
        <v>-6000</v>
      </c>
      <c r="L14" s="9"/>
      <c r="M14" s="8"/>
      <c r="N14" s="8"/>
      <c r="O14" s="8">
        <v>375121</v>
      </c>
      <c r="P14" s="16">
        <f>SUM(C14:O14)</f>
        <v>896121</v>
      </c>
    </row>
    <row r="15" spans="1:16" ht="15.75" x14ac:dyDescent="0.25">
      <c r="A15" s="10">
        <v>2000</v>
      </c>
      <c r="B15" s="11" t="s">
        <v>14</v>
      </c>
      <c r="C15" s="11">
        <v>-750000</v>
      </c>
      <c r="D15" s="9"/>
      <c r="E15" s="9"/>
      <c r="F15" s="9"/>
      <c r="G15" s="9"/>
      <c r="H15" s="9"/>
      <c r="I15" s="9"/>
      <c r="J15" s="9"/>
      <c r="K15" s="9"/>
      <c r="L15" s="9"/>
      <c r="M15" s="8"/>
      <c r="N15" s="8"/>
      <c r="O15" s="8"/>
      <c r="P15" s="16">
        <f>SUM(C15:O15)</f>
        <v>-750000</v>
      </c>
    </row>
    <row r="16" spans="1:16" ht="15.75" x14ac:dyDescent="0.25">
      <c r="A16" s="10">
        <v>2050</v>
      </c>
      <c r="B16" s="11" t="s">
        <v>15</v>
      </c>
      <c r="C16" s="11">
        <v>-510000</v>
      </c>
      <c r="D16" s="9"/>
      <c r="E16" s="9"/>
      <c r="F16" s="9"/>
      <c r="G16" s="9"/>
      <c r="H16" s="9"/>
      <c r="I16" s="9"/>
      <c r="J16" s="9"/>
      <c r="K16" s="9"/>
      <c r="L16" s="9"/>
      <c r="M16" s="8"/>
      <c r="N16" s="8"/>
      <c r="O16" s="8"/>
      <c r="P16" s="16">
        <f>SUM(C16:O16)</f>
        <v>-510000</v>
      </c>
    </row>
    <row r="17" spans="1:16" ht="15.75" x14ac:dyDescent="0.25">
      <c r="A17" s="10">
        <v>2240</v>
      </c>
      <c r="B17" s="11" t="s">
        <v>16</v>
      </c>
      <c r="C17" s="11">
        <v>-2340000</v>
      </c>
      <c r="D17" s="9"/>
      <c r="E17" s="9"/>
      <c r="F17" s="9"/>
      <c r="G17" s="9"/>
      <c r="H17" s="9"/>
      <c r="I17" s="9"/>
      <c r="J17" s="9"/>
      <c r="K17" s="9"/>
      <c r="L17" s="9"/>
      <c r="M17" s="8"/>
      <c r="N17" s="8"/>
      <c r="O17" s="8"/>
      <c r="P17" s="16">
        <f>SUM(C17:O17)</f>
        <v>-2340000</v>
      </c>
    </row>
    <row r="18" spans="1:16" ht="15.75" x14ac:dyDescent="0.25">
      <c r="A18" s="10">
        <v>2380</v>
      </c>
      <c r="B18" s="11" t="s">
        <v>17</v>
      </c>
      <c r="C18" s="11">
        <v>-82200</v>
      </c>
      <c r="D18" s="9"/>
      <c r="E18" s="9"/>
      <c r="F18" s="9"/>
      <c r="G18" s="9"/>
      <c r="H18" s="9"/>
      <c r="I18" s="9"/>
      <c r="J18" s="9"/>
      <c r="K18" s="9"/>
      <c r="L18" s="9"/>
      <c r="M18" s="8"/>
      <c r="N18" s="8"/>
      <c r="O18" s="8"/>
      <c r="P18" s="16">
        <f>SUM(C18:O18)</f>
        <v>-82200</v>
      </c>
    </row>
    <row r="19" spans="1:16" ht="15.75" x14ac:dyDescent="0.25">
      <c r="A19" s="10">
        <v>2400</v>
      </c>
      <c r="B19" s="11" t="s">
        <v>18</v>
      </c>
      <c r="C19" s="11">
        <v>-318000</v>
      </c>
      <c r="D19" s="9"/>
      <c r="E19" s="9"/>
      <c r="F19" s="9"/>
      <c r="G19" s="9"/>
      <c r="H19" s="9"/>
      <c r="I19" s="9">
        <v>-32000</v>
      </c>
      <c r="J19" s="9"/>
      <c r="K19" s="9"/>
      <c r="L19" s="9"/>
      <c r="M19" s="8">
        <v>-7000</v>
      </c>
      <c r="N19" s="8"/>
      <c r="O19" s="8"/>
      <c r="P19" s="16">
        <f>SUM(C19:O19)</f>
        <v>-357000</v>
      </c>
    </row>
    <row r="20" spans="1:16" ht="15.75" x14ac:dyDescent="0.25">
      <c r="A20" s="10">
        <v>2500</v>
      </c>
      <c r="B20" s="11" t="s">
        <v>19</v>
      </c>
      <c r="C20" s="11">
        <v>-6000</v>
      </c>
      <c r="D20" s="9"/>
      <c r="E20" s="9"/>
      <c r="F20" s="9"/>
      <c r="G20" s="9"/>
      <c r="H20" s="9"/>
      <c r="I20" s="9"/>
      <c r="J20" s="9"/>
      <c r="K20" s="9"/>
      <c r="L20" s="9"/>
      <c r="M20" s="8"/>
      <c r="N20" s="8">
        <v>-139881</v>
      </c>
      <c r="O20" s="8"/>
      <c r="P20" s="16">
        <f>SUM(C20:O20)</f>
        <v>-145881</v>
      </c>
    </row>
    <row r="21" spans="1:16" ht="15.75" x14ac:dyDescent="0.25">
      <c r="A21" s="10">
        <v>2600</v>
      </c>
      <c r="B21" s="11" t="s">
        <v>20</v>
      </c>
      <c r="C21" s="11">
        <v>-875000</v>
      </c>
      <c r="D21" s="9"/>
      <c r="E21" s="9"/>
      <c r="F21" s="9"/>
      <c r="G21" s="9">
        <v>380000</v>
      </c>
      <c r="H21" s="9"/>
      <c r="I21" s="9"/>
      <c r="J21" s="9"/>
      <c r="K21" s="9"/>
      <c r="L21" s="9"/>
      <c r="M21" s="8"/>
      <c r="N21" s="8"/>
      <c r="O21" s="8"/>
      <c r="P21" s="16">
        <f>SUM(C21:O21)</f>
        <v>-495000</v>
      </c>
    </row>
    <row r="22" spans="1:16" ht="15.75" x14ac:dyDescent="0.25">
      <c r="A22" s="10">
        <v>2740</v>
      </c>
      <c r="B22" s="11" t="s">
        <v>21</v>
      </c>
      <c r="C22" s="11">
        <v>-788000</v>
      </c>
      <c r="D22" s="9"/>
      <c r="E22" s="9"/>
      <c r="F22" s="9"/>
      <c r="G22" s="9"/>
      <c r="H22" s="9"/>
      <c r="I22" s="9"/>
      <c r="J22" s="9"/>
      <c r="K22" s="9"/>
      <c r="L22" s="9"/>
      <c r="M22" s="8"/>
      <c r="N22" s="8"/>
      <c r="O22" s="8"/>
      <c r="P22" s="16">
        <f>SUM(C22:O22)</f>
        <v>-788000</v>
      </c>
    </row>
    <row r="23" spans="1:16" ht="15.75" x14ac:dyDescent="0.25">
      <c r="A23" s="10">
        <v>2770</v>
      </c>
      <c r="B23" s="11" t="s">
        <v>22</v>
      </c>
      <c r="C23" s="11">
        <v>-232500</v>
      </c>
      <c r="D23" s="9"/>
      <c r="E23" s="9"/>
      <c r="F23" s="9"/>
      <c r="G23" s="9"/>
      <c r="H23" s="9"/>
      <c r="I23" s="9"/>
      <c r="J23" s="9"/>
      <c r="K23" s="9"/>
      <c r="L23" s="9"/>
      <c r="M23" s="8"/>
      <c r="N23" s="8"/>
      <c r="O23" s="8"/>
      <c r="P23" s="16">
        <f>SUM(C23:O23)</f>
        <v>-232500</v>
      </c>
    </row>
    <row r="24" spans="1:16" ht="15.75" x14ac:dyDescent="0.25">
      <c r="A24" s="10">
        <v>2780</v>
      </c>
      <c r="B24" s="11" t="s">
        <v>23</v>
      </c>
      <c r="C24" s="11">
        <v>-93060</v>
      </c>
      <c r="D24" s="9"/>
      <c r="E24" s="9"/>
      <c r="F24" s="9"/>
      <c r="G24" s="9"/>
      <c r="H24" s="9"/>
      <c r="I24" s="9"/>
      <c r="J24" s="9"/>
      <c r="K24" s="9"/>
      <c r="L24" s="9"/>
      <c r="M24" s="8"/>
      <c r="N24" s="8"/>
      <c r="O24" s="8"/>
      <c r="P24" s="16">
        <f>SUM(C24:O24)</f>
        <v>-93060</v>
      </c>
    </row>
    <row r="25" spans="1:16" ht="15.75" x14ac:dyDescent="0.25">
      <c r="A25" s="10">
        <v>2800</v>
      </c>
      <c r="B25" s="11" t="s">
        <v>24</v>
      </c>
      <c r="C25" s="11">
        <v>0</v>
      </c>
      <c r="D25" s="9"/>
      <c r="E25" s="9"/>
      <c r="F25" s="9"/>
      <c r="G25" s="9"/>
      <c r="H25" s="9"/>
      <c r="I25" s="9"/>
      <c r="J25" s="9"/>
      <c r="K25" s="9"/>
      <c r="L25" s="9"/>
      <c r="M25" s="8"/>
      <c r="N25" s="8"/>
      <c r="O25" s="8"/>
      <c r="P25" s="16">
        <f>SUM(C25:O25)</f>
        <v>0</v>
      </c>
    </row>
    <row r="26" spans="1:16" ht="15.75" x14ac:dyDescent="0.25">
      <c r="A26" s="10">
        <v>2940</v>
      </c>
      <c r="B26" s="11" t="s">
        <v>25</v>
      </c>
      <c r="C26" s="11">
        <v>-660000</v>
      </c>
      <c r="D26" s="9"/>
      <c r="E26" s="9"/>
      <c r="F26" s="9"/>
      <c r="G26" s="9"/>
      <c r="H26" s="9"/>
      <c r="I26" s="9"/>
      <c r="J26" s="9"/>
      <c r="K26" s="9"/>
      <c r="L26" s="9"/>
      <c r="M26" s="8"/>
      <c r="N26" s="8"/>
      <c r="O26" s="8"/>
      <c r="P26" s="16">
        <f t="shared" ref="P26:P50" si="0">SUM(C26:O26)</f>
        <v>-660000</v>
      </c>
    </row>
    <row r="27" spans="1:16" ht="15.75" x14ac:dyDescent="0.25">
      <c r="A27" s="10">
        <v>2950</v>
      </c>
      <c r="B27" s="11" t="s">
        <v>26</v>
      </c>
      <c r="C27" s="11">
        <v>-29000</v>
      </c>
      <c r="D27" s="9">
        <v>29000</v>
      </c>
      <c r="E27" s="9"/>
      <c r="F27" s="9"/>
      <c r="G27" s="9"/>
      <c r="H27" s="9"/>
      <c r="I27" s="9"/>
      <c r="J27" s="9"/>
      <c r="K27" s="9"/>
      <c r="L27" s="9"/>
      <c r="M27" s="8"/>
      <c r="N27" s="8"/>
      <c r="O27" s="8"/>
      <c r="P27" s="16">
        <f t="shared" si="0"/>
        <v>0</v>
      </c>
    </row>
    <row r="28" spans="1:16" ht="15.75" x14ac:dyDescent="0.25">
      <c r="A28" s="10">
        <v>2960</v>
      </c>
      <c r="B28" s="11" t="s">
        <v>27</v>
      </c>
      <c r="C28" s="11">
        <v>-8700</v>
      </c>
      <c r="D28" s="9">
        <v>8700</v>
      </c>
      <c r="E28" s="9"/>
      <c r="F28" s="9"/>
      <c r="G28" s="9"/>
      <c r="H28" s="9"/>
      <c r="I28" s="9"/>
      <c r="J28" s="9"/>
      <c r="K28" s="9"/>
      <c r="L28" s="9"/>
      <c r="M28" s="8"/>
      <c r="N28" s="8"/>
      <c r="O28" s="8"/>
      <c r="P28" s="16">
        <f t="shared" si="0"/>
        <v>0</v>
      </c>
    </row>
    <row r="29" spans="1:16" ht="15.75" x14ac:dyDescent="0.25">
      <c r="A29" s="10">
        <v>3000</v>
      </c>
      <c r="B29" s="11" t="s">
        <v>28</v>
      </c>
      <c r="C29" s="11">
        <v>-13553000</v>
      </c>
      <c r="D29" s="9"/>
      <c r="E29" s="9"/>
      <c r="F29" s="9"/>
      <c r="G29" s="9"/>
      <c r="H29" s="9"/>
      <c r="I29" s="9"/>
      <c r="J29" s="9"/>
      <c r="K29" s="9"/>
      <c r="L29" s="9"/>
      <c r="M29" s="8"/>
      <c r="N29" s="8"/>
      <c r="O29" s="8"/>
      <c r="P29" s="16">
        <f t="shared" si="0"/>
        <v>-13553000</v>
      </c>
    </row>
    <row r="30" spans="1:16" ht="15.75" x14ac:dyDescent="0.25">
      <c r="A30" s="10">
        <v>3600</v>
      </c>
      <c r="B30" s="11" t="s">
        <v>29</v>
      </c>
      <c r="C30" s="11">
        <v>-168000</v>
      </c>
      <c r="D30" s="9"/>
      <c r="E30" s="9"/>
      <c r="F30" s="9"/>
      <c r="G30" s="9"/>
      <c r="H30" s="9"/>
      <c r="I30" s="9"/>
      <c r="J30" s="9"/>
      <c r="K30" s="9"/>
      <c r="L30" s="9"/>
      <c r="M30" s="8"/>
      <c r="N30" s="8"/>
      <c r="O30" s="8"/>
      <c r="P30" s="16">
        <f t="shared" si="0"/>
        <v>-168000</v>
      </c>
    </row>
    <row r="31" spans="1:16" ht="15.75" x14ac:dyDescent="0.25">
      <c r="A31" s="10">
        <v>3800</v>
      </c>
      <c r="B31" s="11" t="s">
        <v>30</v>
      </c>
      <c r="C31" s="11">
        <v>-50000</v>
      </c>
      <c r="D31" s="9"/>
      <c r="E31" s="9"/>
      <c r="F31" s="9"/>
      <c r="G31" s="9"/>
      <c r="H31" s="9"/>
      <c r="I31" s="9"/>
      <c r="J31" s="9"/>
      <c r="K31" s="9"/>
      <c r="L31" s="9"/>
      <c r="M31" s="8"/>
      <c r="N31" s="8"/>
      <c r="O31" s="8"/>
      <c r="P31" s="16">
        <f t="shared" si="0"/>
        <v>-50000</v>
      </c>
    </row>
    <row r="32" spans="1:16" ht="15.75" x14ac:dyDescent="0.25">
      <c r="A32" s="10">
        <v>4300</v>
      </c>
      <c r="B32" s="11" t="s">
        <v>31</v>
      </c>
      <c r="C32" s="11">
        <v>2270750</v>
      </c>
      <c r="D32" s="9"/>
      <c r="E32" s="9"/>
      <c r="F32" s="9"/>
      <c r="G32" s="9"/>
      <c r="H32" s="9"/>
      <c r="I32" s="9"/>
      <c r="J32" s="9"/>
      <c r="K32" s="9"/>
      <c r="L32" s="9"/>
      <c r="M32" s="8"/>
      <c r="N32" s="8"/>
      <c r="O32" s="8"/>
      <c r="P32" s="16">
        <f t="shared" si="0"/>
        <v>2270750</v>
      </c>
    </row>
    <row r="33" spans="1:16" ht="15.75" x14ac:dyDescent="0.25">
      <c r="A33" s="10">
        <v>4390</v>
      </c>
      <c r="B33" s="11" t="s">
        <v>32</v>
      </c>
      <c r="C33" s="11"/>
      <c r="D33" s="9"/>
      <c r="E33" s="14">
        <v>-104000</v>
      </c>
      <c r="F33" s="9"/>
      <c r="G33" s="9"/>
      <c r="H33" s="9"/>
      <c r="I33" s="9"/>
      <c r="J33" s="9"/>
      <c r="K33" s="9"/>
      <c r="L33" s="9"/>
      <c r="M33" s="8"/>
      <c r="N33" s="8"/>
      <c r="O33" s="8"/>
      <c r="P33" s="16">
        <f t="shared" si="0"/>
        <v>-104000</v>
      </c>
    </row>
    <row r="34" spans="1:16" ht="15.75" x14ac:dyDescent="0.25">
      <c r="A34" s="10">
        <v>5000</v>
      </c>
      <c r="B34" s="11" t="s">
        <v>33</v>
      </c>
      <c r="C34" s="11">
        <v>6097400</v>
      </c>
      <c r="D34" s="9"/>
      <c r="E34" s="9"/>
      <c r="F34" s="9"/>
      <c r="G34" s="9"/>
      <c r="H34" s="9"/>
      <c r="I34" s="9"/>
      <c r="J34" s="9"/>
      <c r="K34" s="9"/>
      <c r="L34" s="9"/>
      <c r="M34" s="8"/>
      <c r="N34" s="8"/>
      <c r="O34" s="8"/>
      <c r="P34" s="16">
        <f t="shared" si="0"/>
        <v>6097400</v>
      </c>
    </row>
    <row r="35" spans="1:16" ht="15.75" x14ac:dyDescent="0.25">
      <c r="A35" s="10">
        <v>5180</v>
      </c>
      <c r="B35" s="11" t="s">
        <v>34</v>
      </c>
      <c r="C35" s="11">
        <v>727200</v>
      </c>
      <c r="D35" s="9"/>
      <c r="E35" s="9"/>
      <c r="F35" s="9"/>
      <c r="G35" s="9"/>
      <c r="H35" s="9"/>
      <c r="I35" s="9"/>
      <c r="J35" s="9"/>
      <c r="K35" s="9"/>
      <c r="L35" s="9"/>
      <c r="M35" s="8"/>
      <c r="N35" s="8"/>
      <c r="O35" s="8"/>
      <c r="P35" s="16">
        <f t="shared" si="0"/>
        <v>727200</v>
      </c>
    </row>
    <row r="36" spans="1:16" ht="15.75" x14ac:dyDescent="0.25">
      <c r="A36" s="10">
        <v>5400</v>
      </c>
      <c r="B36" s="11" t="s">
        <v>35</v>
      </c>
      <c r="C36" s="11">
        <v>956995</v>
      </c>
      <c r="D36" s="9"/>
      <c r="E36" s="9"/>
      <c r="F36" s="9"/>
      <c r="G36" s="9"/>
      <c r="H36" s="9"/>
      <c r="I36" s="9"/>
      <c r="J36" s="9"/>
      <c r="K36" s="9"/>
      <c r="L36" s="9"/>
      <c r="M36" s="8"/>
      <c r="N36" s="8"/>
      <c r="O36" s="8"/>
      <c r="P36" s="16">
        <f t="shared" si="0"/>
        <v>956995</v>
      </c>
    </row>
    <row r="37" spans="1:16" ht="15.75" x14ac:dyDescent="0.25">
      <c r="A37" s="10">
        <v>6000</v>
      </c>
      <c r="B37" s="11" t="s">
        <v>36</v>
      </c>
      <c r="C37" s="11">
        <v>0</v>
      </c>
      <c r="D37" s="9"/>
      <c r="E37" s="9"/>
      <c r="F37" s="9">
        <v>90000</v>
      </c>
      <c r="G37" s="9"/>
      <c r="H37" s="9"/>
      <c r="I37" s="9"/>
      <c r="J37" s="9"/>
      <c r="K37" s="9"/>
      <c r="L37" s="9"/>
      <c r="M37" s="8"/>
      <c r="N37" s="8"/>
      <c r="O37" s="8"/>
      <c r="P37" s="16">
        <f t="shared" si="0"/>
        <v>90000</v>
      </c>
    </row>
    <row r="38" spans="1:16" ht="15.75" x14ac:dyDescent="0.25">
      <c r="A38" s="10">
        <v>6010</v>
      </c>
      <c r="B38" s="11" t="s">
        <v>37</v>
      </c>
      <c r="C38" s="11">
        <v>0</v>
      </c>
      <c r="D38" s="9"/>
      <c r="E38" s="9"/>
      <c r="F38" s="9">
        <v>510000</v>
      </c>
      <c r="G38" s="9"/>
      <c r="H38" s="9"/>
      <c r="I38" s="9"/>
      <c r="J38" s="9"/>
      <c r="K38" s="9"/>
      <c r="L38" s="9"/>
      <c r="M38" s="8"/>
      <c r="N38" s="8"/>
      <c r="O38" s="8"/>
      <c r="P38" s="16">
        <f t="shared" si="0"/>
        <v>510000</v>
      </c>
    </row>
    <row r="39" spans="1:16" ht="15.75" x14ac:dyDescent="0.25">
      <c r="A39" s="10">
        <v>6020</v>
      </c>
      <c r="B39" s="11" t="s">
        <v>38</v>
      </c>
      <c r="C39" s="11">
        <v>0</v>
      </c>
      <c r="D39" s="9"/>
      <c r="E39" s="9"/>
      <c r="F39" s="9">
        <v>30000</v>
      </c>
      <c r="G39" s="9"/>
      <c r="H39" s="9"/>
      <c r="I39" s="9"/>
      <c r="J39" s="9"/>
      <c r="K39" s="9"/>
      <c r="L39" s="9"/>
      <c r="M39" s="8"/>
      <c r="N39" s="8"/>
      <c r="O39" s="8"/>
      <c r="P39" s="16">
        <f t="shared" si="0"/>
        <v>30000</v>
      </c>
    </row>
    <row r="40" spans="1:16" ht="15.75" x14ac:dyDescent="0.25">
      <c r="A40" s="10">
        <v>7500</v>
      </c>
      <c r="B40" s="11" t="s">
        <v>39</v>
      </c>
      <c r="C40" s="11">
        <v>30000</v>
      </c>
      <c r="D40" s="9">
        <v>12000</v>
      </c>
      <c r="E40" s="9"/>
      <c r="F40" s="9"/>
      <c r="G40" s="9"/>
      <c r="H40" s="9">
        <v>-14500</v>
      </c>
      <c r="I40" s="9"/>
      <c r="J40" s="9"/>
      <c r="K40" s="9"/>
      <c r="L40" s="9"/>
      <c r="M40" s="8"/>
      <c r="N40" s="8"/>
      <c r="O40" s="8"/>
      <c r="P40" s="16">
        <f t="shared" si="0"/>
        <v>27500</v>
      </c>
    </row>
    <row r="41" spans="1:16" ht="15.75" x14ac:dyDescent="0.25">
      <c r="A41" s="10">
        <v>7790</v>
      </c>
      <c r="B41" s="11" t="s">
        <v>40</v>
      </c>
      <c r="C41" s="11">
        <v>2323616</v>
      </c>
      <c r="D41" s="9">
        <v>-8700</v>
      </c>
      <c r="E41" s="9"/>
      <c r="F41" s="9"/>
      <c r="G41" s="9"/>
      <c r="H41" s="9"/>
      <c r="I41" s="9"/>
      <c r="J41" s="9"/>
      <c r="K41" s="9">
        <v>6000</v>
      </c>
      <c r="L41" s="9"/>
      <c r="M41" s="8"/>
      <c r="N41" s="8"/>
      <c r="O41" s="8"/>
      <c r="P41" s="16">
        <f t="shared" si="0"/>
        <v>2320916</v>
      </c>
    </row>
    <row r="42" spans="1:16" ht="15.75" x14ac:dyDescent="0.25">
      <c r="A42" s="10">
        <v>7830</v>
      </c>
      <c r="B42" s="11" t="s">
        <v>41</v>
      </c>
      <c r="C42" s="11">
        <v>103000</v>
      </c>
      <c r="D42" s="9"/>
      <c r="E42" s="9"/>
      <c r="F42" s="9"/>
      <c r="G42" s="9"/>
      <c r="H42" s="9"/>
      <c r="I42" s="9"/>
      <c r="J42" s="9"/>
      <c r="K42" s="9"/>
      <c r="L42" s="9"/>
      <c r="M42" s="8"/>
      <c r="N42" s="8"/>
      <c r="O42" s="8"/>
      <c r="P42" s="16">
        <f t="shared" si="0"/>
        <v>103000</v>
      </c>
    </row>
    <row r="43" spans="1:16" ht="15.75" x14ac:dyDescent="0.25">
      <c r="A43" s="10">
        <v>8060</v>
      </c>
      <c r="B43" s="11" t="s">
        <v>42</v>
      </c>
      <c r="C43" s="11">
        <v>0</v>
      </c>
      <c r="D43" s="9"/>
      <c r="E43" s="9"/>
      <c r="F43" s="9"/>
      <c r="G43" s="9"/>
      <c r="H43" s="9"/>
      <c r="I43" s="9"/>
      <c r="J43" s="9"/>
      <c r="K43" s="9"/>
      <c r="L43" s="9"/>
      <c r="M43" s="8"/>
      <c r="N43" s="8"/>
      <c r="O43" s="8"/>
      <c r="P43" s="16">
        <f t="shared" si="0"/>
        <v>0</v>
      </c>
    </row>
    <row r="44" spans="1:16" ht="15.75" x14ac:dyDescent="0.25">
      <c r="A44" s="10">
        <v>8080</v>
      </c>
      <c r="B44" s="11" t="s">
        <v>43</v>
      </c>
      <c r="C44" s="11">
        <v>0</v>
      </c>
      <c r="D44" s="9"/>
      <c r="E44" s="9"/>
      <c r="F44" s="9"/>
      <c r="G44" s="9"/>
      <c r="H44" s="9"/>
      <c r="I44" s="9"/>
      <c r="J44" s="9"/>
      <c r="K44" s="9"/>
      <c r="L44" s="9">
        <v>-4000</v>
      </c>
      <c r="M44" s="8"/>
      <c r="N44" s="8"/>
      <c r="O44" s="8"/>
      <c r="P44" s="16">
        <f t="shared" si="0"/>
        <v>-4000</v>
      </c>
    </row>
    <row r="45" spans="1:16" ht="15.75" x14ac:dyDescent="0.25">
      <c r="A45" s="10">
        <v>8090</v>
      </c>
      <c r="B45" s="11" t="s">
        <v>44</v>
      </c>
      <c r="C45" s="11">
        <v>0</v>
      </c>
      <c r="D45" s="9"/>
      <c r="E45" s="9"/>
      <c r="F45" s="9"/>
      <c r="G45" s="9"/>
      <c r="H45" s="9"/>
      <c r="I45" s="9"/>
      <c r="J45" s="9"/>
      <c r="K45" s="9"/>
      <c r="L45" s="9">
        <v>-10000</v>
      </c>
      <c r="M45" s="8"/>
      <c r="N45" s="8"/>
      <c r="O45" s="8"/>
      <c r="P45" s="16">
        <f t="shared" si="0"/>
        <v>-10000</v>
      </c>
    </row>
    <row r="46" spans="1:16" ht="15.75" x14ac:dyDescent="0.25">
      <c r="A46" s="10">
        <v>8150</v>
      </c>
      <c r="B46" s="11" t="s">
        <v>45</v>
      </c>
      <c r="C46" s="11">
        <v>263237</v>
      </c>
      <c r="D46" s="9">
        <v>-29000</v>
      </c>
      <c r="E46" s="9"/>
      <c r="F46" s="9"/>
      <c r="G46" s="9"/>
      <c r="H46" s="9"/>
      <c r="I46" s="9"/>
      <c r="J46" s="9"/>
      <c r="K46" s="9"/>
      <c r="L46" s="9"/>
      <c r="M46" s="8"/>
      <c r="N46" s="8"/>
      <c r="O46" s="8"/>
      <c r="P46" s="16">
        <f t="shared" si="0"/>
        <v>234237</v>
      </c>
    </row>
    <row r="47" spans="1:16" ht="15.75" x14ac:dyDescent="0.25">
      <c r="A47" s="10">
        <v>8160</v>
      </c>
      <c r="B47" s="11" t="s">
        <v>46</v>
      </c>
      <c r="C47" s="11">
        <v>0</v>
      </c>
      <c r="D47" s="9"/>
      <c r="E47" s="9"/>
      <c r="F47" s="9"/>
      <c r="G47" s="9"/>
      <c r="H47" s="9"/>
      <c r="I47" s="9"/>
      <c r="J47" s="9"/>
      <c r="K47" s="9"/>
      <c r="L47" s="9"/>
      <c r="M47" s="8">
        <v>7000</v>
      </c>
      <c r="N47" s="8"/>
      <c r="O47" s="8"/>
      <c r="P47" s="16">
        <f t="shared" si="0"/>
        <v>7000</v>
      </c>
    </row>
    <row r="48" spans="1:16" ht="15.75" x14ac:dyDescent="0.25">
      <c r="A48" s="10">
        <v>8300</v>
      </c>
      <c r="B48" s="11" t="s">
        <v>47</v>
      </c>
      <c r="C48" s="11">
        <v>0</v>
      </c>
      <c r="D48" s="9"/>
      <c r="E48" s="9"/>
      <c r="F48" s="9"/>
      <c r="G48" s="9"/>
      <c r="H48" s="9"/>
      <c r="I48" s="9"/>
      <c r="J48" s="9"/>
      <c r="K48" s="9"/>
      <c r="L48" s="9"/>
      <c r="M48" s="8"/>
      <c r="N48" s="8">
        <v>139881</v>
      </c>
      <c r="O48" s="8"/>
      <c r="P48" s="16">
        <f t="shared" si="0"/>
        <v>139881</v>
      </c>
    </row>
    <row r="49" spans="1:16" ht="15.75" x14ac:dyDescent="0.25">
      <c r="A49" s="10">
        <v>8920</v>
      </c>
      <c r="B49" s="11" t="s">
        <v>48</v>
      </c>
      <c r="C49" s="11">
        <v>0</v>
      </c>
      <c r="D49" s="9"/>
      <c r="E49" s="9"/>
      <c r="F49" s="9"/>
      <c r="G49" s="9"/>
      <c r="H49" s="9"/>
      <c r="I49" s="9"/>
      <c r="J49" s="9"/>
      <c r="K49" s="9"/>
      <c r="L49" s="9"/>
      <c r="M49" s="8"/>
      <c r="N49" s="8"/>
      <c r="O49" s="8">
        <v>-300000</v>
      </c>
      <c r="P49" s="16">
        <f t="shared" si="0"/>
        <v>-300000</v>
      </c>
    </row>
    <row r="50" spans="1:16" ht="15.75" x14ac:dyDescent="0.25">
      <c r="A50" s="10">
        <v>8960</v>
      </c>
      <c r="B50" s="11" t="s">
        <v>49</v>
      </c>
      <c r="C50" s="11">
        <v>0</v>
      </c>
      <c r="D50" s="9"/>
      <c r="E50" s="9"/>
      <c r="F50" s="9"/>
      <c r="G50" s="9"/>
      <c r="H50" s="9"/>
      <c r="I50" s="9"/>
      <c r="J50" s="9"/>
      <c r="K50" s="9"/>
      <c r="L50" s="9"/>
      <c r="M50" s="8"/>
      <c r="N50" s="8"/>
      <c r="O50" s="8">
        <v>-75121</v>
      </c>
      <c r="P50" s="16">
        <f t="shared" si="0"/>
        <v>-75121</v>
      </c>
    </row>
    <row r="51" spans="1:16" ht="15.75" x14ac:dyDescent="0.25">
      <c r="A51" s="10"/>
      <c r="B51" s="11" t="s">
        <v>50</v>
      </c>
      <c r="C51" s="11">
        <f>SUM(C5:C50)</f>
        <v>0</v>
      </c>
      <c r="D51" s="9"/>
      <c r="E51" s="9"/>
      <c r="F51" s="9"/>
      <c r="G51" s="9"/>
      <c r="H51" s="9"/>
      <c r="I51" s="9"/>
      <c r="J51" s="9"/>
      <c r="K51" s="9"/>
      <c r="L51" s="9"/>
      <c r="M51" s="8"/>
      <c r="N51" s="8"/>
      <c r="O51" s="8"/>
      <c r="P51" s="20">
        <f>SUM(P5:P50)</f>
        <v>0</v>
      </c>
    </row>
    <row r="52" spans="1:16" x14ac:dyDescent="0.25">
      <c r="P52" s="17"/>
    </row>
    <row r="53" spans="1:16" x14ac:dyDescent="0.25">
      <c r="O53" t="s">
        <v>64</v>
      </c>
      <c r="P53" s="18">
        <v>521002</v>
      </c>
    </row>
    <row r="54" spans="1:16" x14ac:dyDescent="0.25">
      <c r="O54" t="s">
        <v>47</v>
      </c>
      <c r="P54" s="19">
        <f>P53*0.28</f>
        <v>145880.56000000003</v>
      </c>
    </row>
    <row r="55" spans="1:16" x14ac:dyDescent="0.25">
      <c r="O55" t="s">
        <v>65</v>
      </c>
      <c r="P55">
        <v>6000</v>
      </c>
    </row>
    <row r="56" spans="1:16" x14ac:dyDescent="0.25">
      <c r="O56" t="s">
        <v>66</v>
      </c>
      <c r="P56" s="19">
        <f>P54-P55</f>
        <v>139880.56000000003</v>
      </c>
    </row>
    <row r="57" spans="1:16" x14ac:dyDescent="0.25">
      <c r="O57" t="s">
        <v>67</v>
      </c>
      <c r="P57" s="18">
        <f>P53-P54</f>
        <v>375121.43999999994</v>
      </c>
    </row>
  </sheetData>
  <mergeCells count="3"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Usman Ahsan</dc:creator>
  <cp:lastModifiedBy>Usman Ahsan</cp:lastModifiedBy>
  <dcterms:created xsi:type="dcterms:W3CDTF">2014-05-07T22:24:14Z</dcterms:created>
  <dcterms:modified xsi:type="dcterms:W3CDTF">2014-05-08T22:39:14Z</dcterms:modified>
</cp:coreProperties>
</file>