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225"/>
  <workbookPr showInkAnnotation="0" autoCompressPictures="0"/>
  <bookViews>
    <workbookView xWindow="0" yWindow="0" windowWidth="25600" windowHeight="19020" tabRatio="500"/>
  </bookViews>
  <sheets>
    <sheet name="Sheet1" sheetId="1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1" i="1" l="1"/>
  <c r="E7" i="1"/>
  <c r="E8" i="1"/>
  <c r="E9" i="1"/>
  <c r="E10" i="1"/>
  <c r="E16" i="1"/>
  <c r="B41" i="1"/>
  <c r="B31" i="1"/>
  <c r="J21" i="1"/>
  <c r="J25" i="1"/>
  <c r="F21" i="1"/>
  <c r="F25" i="1"/>
  <c r="G21" i="1"/>
  <c r="G25" i="1"/>
  <c r="H21" i="1"/>
  <c r="H25" i="1"/>
  <c r="I21" i="1"/>
  <c r="I25" i="1"/>
  <c r="E25" i="1"/>
  <c r="E28" i="1"/>
  <c r="F22" i="1"/>
  <c r="I22" i="1"/>
  <c r="H22" i="1"/>
  <c r="G22" i="1"/>
  <c r="E22" i="1"/>
  <c r="B34" i="1"/>
  <c r="B26" i="1"/>
  <c r="B28" i="1"/>
  <c r="B15" i="1"/>
  <c r="B10" i="1"/>
  <c r="B4" i="1"/>
  <c r="B3" i="1"/>
  <c r="B5" i="1"/>
</calcChain>
</file>

<file path=xl/sharedStrings.xml><?xml version="1.0" encoding="utf-8"?>
<sst xmlns="http://schemas.openxmlformats.org/spreadsheetml/2006/main" count="58" uniqueCount="55">
  <si>
    <t>Arbeidskrav 4</t>
  </si>
  <si>
    <t>Oppgave 1</t>
  </si>
  <si>
    <t>Budsjetterte faste kostnader</t>
  </si>
  <si>
    <t>Budsjettert resultat</t>
  </si>
  <si>
    <t>Oppgave 2</t>
  </si>
  <si>
    <t>Budsjettert dekningsbidrag</t>
  </si>
  <si>
    <t>Realisert produksjon</t>
  </si>
  <si>
    <t>Kilo per enhet</t>
  </si>
  <si>
    <t>Standard materialforbruk i KG</t>
  </si>
  <si>
    <t>Oppgave 3</t>
  </si>
  <si>
    <t>Kilopris</t>
  </si>
  <si>
    <t>Standard materialforbruk i KR</t>
  </si>
  <si>
    <t>Oppgave 4</t>
  </si>
  <si>
    <t>Standard timeforbruk TI1</t>
  </si>
  <si>
    <t>Oppgave 5</t>
  </si>
  <si>
    <t>Standard timekostnad</t>
  </si>
  <si>
    <t>Standard direkte lønnskostnader TI2</t>
  </si>
  <si>
    <t>Timeforbruk TI2</t>
  </si>
  <si>
    <t>Timeforbruk TI1</t>
  </si>
  <si>
    <t>Standard timeforbruk TI2</t>
  </si>
  <si>
    <t>Oppgave 6</t>
  </si>
  <si>
    <t>Standard tid</t>
  </si>
  <si>
    <t>Standard tilleggsats i kr</t>
  </si>
  <si>
    <t>Virkelig tid</t>
  </si>
  <si>
    <t>Effektivitetsavvik</t>
  </si>
  <si>
    <t>Oppgave 7</t>
  </si>
  <si>
    <t>Virkelige indirekte variable kostnader</t>
  </si>
  <si>
    <t>Forbruksavvik</t>
  </si>
  <si>
    <t>Oppgave 8</t>
  </si>
  <si>
    <t>Oppgave 9</t>
  </si>
  <si>
    <t>Ferdigvarer</t>
  </si>
  <si>
    <t>Solgt</t>
  </si>
  <si>
    <t>Budsjettert</t>
  </si>
  <si>
    <t>Direkte materialer VIA</t>
  </si>
  <si>
    <t>Direkte lønn VIA</t>
  </si>
  <si>
    <t>Beholdningsendring FV i kr</t>
  </si>
  <si>
    <t>Oppgave 10</t>
  </si>
  <si>
    <t>Salgsinntekter</t>
  </si>
  <si>
    <t>Betalbare driftskostnader</t>
  </si>
  <si>
    <t xml:space="preserve">Arbeidskapital </t>
  </si>
  <si>
    <t>Endring i arbeidskapital</t>
  </si>
  <si>
    <t>Investering</t>
  </si>
  <si>
    <t>Kontantstrøm</t>
  </si>
  <si>
    <t>Nåverdi</t>
  </si>
  <si>
    <t>Avkastningskrav</t>
  </si>
  <si>
    <t>Ferdigprodusert</t>
  </si>
  <si>
    <t>Realisert tid</t>
  </si>
  <si>
    <t>Timepris</t>
  </si>
  <si>
    <t>Indirekte variable kostnader</t>
  </si>
  <si>
    <t>Satt i produksjon</t>
  </si>
  <si>
    <t>Økning i VIA</t>
  </si>
  <si>
    <t>Indirekte variable kostnader TI1 VIA</t>
  </si>
  <si>
    <t>Pris VIA per enhet</t>
  </si>
  <si>
    <t>Økning i VIA i kr</t>
  </si>
  <si>
    <t>Differanse produsert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</si>
</sst>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i/>
      <sz val="8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auto="1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25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0" xfId="0" applyFont="1"/>
    <xf numFmtId="43" fontId="0" fillId="0" borderId="0" xfId="1" applyNumberFormat="1" applyFont="1"/>
    <xf numFmtId="164" fontId="0" fillId="0" borderId="0" xfId="1" applyNumberFormat="1" applyFont="1"/>
    <xf numFmtId="164" fontId="2" fillId="0" borderId="0" xfId="1" applyNumberFormat="1" applyFont="1"/>
    <xf numFmtId="0" fontId="0" fillId="0" borderId="0" xfId="0" applyFont="1" applyAlignment="1">
      <alignment horizontal="center"/>
    </xf>
    <xf numFmtId="0" fontId="0" fillId="0" borderId="0" xfId="0" applyFont="1" applyAlignment="1">
      <alignment horizontal="left"/>
    </xf>
    <xf numFmtId="0" fontId="7" fillId="0" borderId="0" xfId="0" applyFont="1"/>
    <xf numFmtId="43" fontId="7" fillId="0" borderId="0" xfId="1" applyNumberFormat="1" applyFont="1"/>
    <xf numFmtId="0" fontId="0" fillId="0" borderId="1" xfId="0" applyBorder="1"/>
    <xf numFmtId="43" fontId="6" fillId="0" borderId="0" xfId="0" applyNumberFormat="1" applyFont="1"/>
    <xf numFmtId="43" fontId="0" fillId="0" borderId="0" xfId="0" applyNumberFormat="1"/>
    <xf numFmtId="43" fontId="7" fillId="0" borderId="0" xfId="0" applyNumberFormat="1" applyFont="1"/>
    <xf numFmtId="43" fontId="0" fillId="0" borderId="1" xfId="1" applyNumberFormat="1" applyFont="1" applyBorder="1"/>
    <xf numFmtId="43" fontId="0" fillId="0" borderId="1" xfId="0" applyNumberFormat="1" applyBorder="1"/>
    <xf numFmtId="10" fontId="0" fillId="0" borderId="0" xfId="2" applyNumberFormat="1" applyFont="1"/>
    <xf numFmtId="43" fontId="2" fillId="0" borderId="0" xfId="1" applyNumberFormat="1" applyFont="1"/>
    <xf numFmtId="0" fontId="2" fillId="0" borderId="0" xfId="0" applyFont="1" applyAlignment="1">
      <alignment horizontal="center"/>
    </xf>
    <xf numFmtId="9" fontId="0" fillId="0" borderId="0" xfId="2" applyFont="1"/>
    <xf numFmtId="0" fontId="3" fillId="0" borderId="0" xfId="0" applyFont="1" applyAlignment="1"/>
    <xf numFmtId="0" fontId="3" fillId="0" borderId="2" xfId="0" applyFont="1" applyBorder="1" applyAlignment="1">
      <alignment horizontal="center"/>
    </xf>
    <xf numFmtId="0" fontId="2" fillId="0" borderId="0" xfId="0" applyFont="1" applyAlignment="1"/>
  </cellXfs>
  <cellStyles count="21">
    <cellStyle name="Comma" xfId="1" builtinId="3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Normal" xfId="0" builtinId="0"/>
    <cellStyle name="Percent" xfId="2" builtinId="5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4"/>
  <sheetViews>
    <sheetView tabSelected="1" workbookViewId="0">
      <selection activeCell="C10" sqref="C10"/>
    </sheetView>
  </sheetViews>
  <sheetFormatPr baseColWidth="10" defaultRowHeight="15" x14ac:dyDescent="0"/>
  <cols>
    <col min="1" max="1" width="32.83203125" customWidth="1"/>
    <col min="2" max="2" width="14" bestFit="1" customWidth="1"/>
    <col min="4" max="4" width="33.5" customWidth="1"/>
    <col min="5" max="5" width="11.5" bestFit="1" customWidth="1"/>
  </cols>
  <sheetData>
    <row r="1" spans="1:11" ht="20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2"/>
    </row>
    <row r="2" spans="1:11">
      <c r="A2" s="20" t="s">
        <v>1</v>
      </c>
      <c r="B2" s="20"/>
      <c r="D2" s="20" t="s">
        <v>28</v>
      </c>
      <c r="E2" s="20"/>
    </row>
    <row r="3" spans="1:11">
      <c r="A3" s="4" t="s">
        <v>2</v>
      </c>
      <c r="B3" s="6">
        <f>14400000/12</f>
        <v>1200000</v>
      </c>
      <c r="D3" t="s">
        <v>49</v>
      </c>
      <c r="E3" s="6">
        <v>1500</v>
      </c>
    </row>
    <row r="4" spans="1:11">
      <c r="A4" t="s">
        <v>5</v>
      </c>
      <c r="B4" s="6">
        <f>1800*1320</f>
        <v>2376000</v>
      </c>
      <c r="D4" t="s">
        <v>45</v>
      </c>
      <c r="E4" s="6">
        <v>1400</v>
      </c>
    </row>
    <row r="5" spans="1:11">
      <c r="A5" s="2" t="s">
        <v>3</v>
      </c>
      <c r="B5" s="7">
        <f>B4-B3</f>
        <v>1176000</v>
      </c>
      <c r="D5" t="s">
        <v>50</v>
      </c>
      <c r="E5" s="6">
        <v>100</v>
      </c>
    </row>
    <row r="6" spans="1:11">
      <c r="B6" s="6"/>
      <c r="D6" s="4" t="s">
        <v>33</v>
      </c>
      <c r="E6" s="6">
        <v>500</v>
      </c>
    </row>
    <row r="7" spans="1:11">
      <c r="A7" s="20" t="s">
        <v>4</v>
      </c>
      <c r="B7" s="20"/>
      <c r="D7" t="s">
        <v>34</v>
      </c>
      <c r="E7" s="6">
        <f>300*0.75</f>
        <v>225</v>
      </c>
    </row>
    <row r="8" spans="1:11">
      <c r="A8" s="4" t="s">
        <v>6</v>
      </c>
      <c r="B8" s="6">
        <v>1500</v>
      </c>
      <c r="D8" t="s">
        <v>51</v>
      </c>
      <c r="E8" s="6">
        <f>100*0.75</f>
        <v>75</v>
      </c>
    </row>
    <row r="9" spans="1:11">
      <c r="A9" s="4" t="s">
        <v>7</v>
      </c>
      <c r="B9" s="6">
        <v>4</v>
      </c>
      <c r="D9" s="4" t="s">
        <v>52</v>
      </c>
      <c r="E9" s="6">
        <f>SUM(E6:E8)</f>
        <v>800</v>
      </c>
    </row>
    <row r="10" spans="1:11">
      <c r="A10" s="2" t="s">
        <v>8</v>
      </c>
      <c r="B10" s="7">
        <f>B8*B9</f>
        <v>6000</v>
      </c>
      <c r="D10" s="2" t="s">
        <v>53</v>
      </c>
      <c r="E10" s="7">
        <f>E9*E5</f>
        <v>80000</v>
      </c>
    </row>
    <row r="11" spans="1:11">
      <c r="B11" s="6"/>
      <c r="D11" s="1"/>
      <c r="E11" s="1"/>
    </row>
    <row r="12" spans="1:11">
      <c r="A12" s="20" t="s">
        <v>9</v>
      </c>
      <c r="B12" s="20"/>
      <c r="D12" s="20" t="s">
        <v>29</v>
      </c>
      <c r="E12" s="20"/>
    </row>
    <row r="13" spans="1:11">
      <c r="A13" t="s">
        <v>6</v>
      </c>
      <c r="B13" s="6">
        <v>1500</v>
      </c>
      <c r="D13" t="s">
        <v>30</v>
      </c>
      <c r="E13" s="6">
        <v>1400</v>
      </c>
    </row>
    <row r="14" spans="1:11">
      <c r="A14" t="s">
        <v>10</v>
      </c>
      <c r="B14" s="6">
        <v>500</v>
      </c>
      <c r="D14" t="s">
        <v>31</v>
      </c>
      <c r="E14" s="6">
        <v>1550</v>
      </c>
    </row>
    <row r="15" spans="1:11">
      <c r="A15" s="2" t="s">
        <v>11</v>
      </c>
      <c r="B15" s="7">
        <f>B13*B14</f>
        <v>750000</v>
      </c>
      <c r="D15" t="s">
        <v>32</v>
      </c>
      <c r="E15" s="6">
        <v>1800</v>
      </c>
    </row>
    <row r="16" spans="1:11">
      <c r="B16" s="6"/>
      <c r="D16" s="2" t="s">
        <v>35</v>
      </c>
      <c r="E16" s="7">
        <f>(E13-E14)*E15</f>
        <v>-270000</v>
      </c>
    </row>
    <row r="17" spans="1:10">
      <c r="A17" s="20" t="s">
        <v>12</v>
      </c>
      <c r="B17" s="20"/>
      <c r="E17" s="6"/>
    </row>
    <row r="18" spans="1:10">
      <c r="A18" t="s">
        <v>45</v>
      </c>
      <c r="B18" s="6">
        <v>1400</v>
      </c>
      <c r="D18" s="20" t="s">
        <v>36</v>
      </c>
      <c r="E18" s="20"/>
    </row>
    <row r="19" spans="1:10">
      <c r="A19" t="s">
        <v>18</v>
      </c>
      <c r="B19" s="6">
        <v>2</v>
      </c>
      <c r="D19" s="3"/>
      <c r="E19" s="8">
        <v>0</v>
      </c>
      <c r="F19">
        <v>1</v>
      </c>
      <c r="G19">
        <v>2</v>
      </c>
      <c r="H19">
        <v>3</v>
      </c>
      <c r="I19">
        <v>4</v>
      </c>
      <c r="J19">
        <v>5</v>
      </c>
    </row>
    <row r="20" spans="1:10">
      <c r="A20" t="s">
        <v>54</v>
      </c>
      <c r="B20" s="6">
        <v>100</v>
      </c>
      <c r="D20" t="s">
        <v>37</v>
      </c>
      <c r="E20" s="14"/>
      <c r="F20" s="5">
        <v>40</v>
      </c>
      <c r="G20" s="14">
        <v>42</v>
      </c>
      <c r="H20" s="14">
        <v>44</v>
      </c>
      <c r="I20" s="14">
        <v>42</v>
      </c>
      <c r="J20" s="14">
        <v>40</v>
      </c>
    </row>
    <row r="21" spans="1:10">
      <c r="A21" s="2" t="s">
        <v>13</v>
      </c>
      <c r="B21" s="7">
        <f>(B18*B19)+(B20*2*0.75)</f>
        <v>2950</v>
      </c>
      <c r="D21" t="s">
        <v>38</v>
      </c>
      <c r="E21" s="5"/>
      <c r="F21" s="13">
        <f>-F20*80%</f>
        <v>-32</v>
      </c>
      <c r="G21" s="13">
        <f>-G20*80%</f>
        <v>-33.6</v>
      </c>
      <c r="H21" s="13">
        <f>-H20*80%</f>
        <v>-35.200000000000003</v>
      </c>
      <c r="I21" s="13">
        <f>-I20*80%</f>
        <v>-33.6</v>
      </c>
      <c r="J21" s="13">
        <f>-J20*80%</f>
        <v>-32</v>
      </c>
    </row>
    <row r="22" spans="1:10">
      <c r="B22" s="6"/>
      <c r="D22" s="10" t="s">
        <v>39</v>
      </c>
      <c r="E22" s="11">
        <f>F20*20%</f>
        <v>8</v>
      </c>
      <c r="F22" s="11">
        <f>G20*20%</f>
        <v>8.4</v>
      </c>
      <c r="G22" s="11">
        <f>H20*20%</f>
        <v>8.8000000000000007</v>
      </c>
      <c r="H22" s="11">
        <f>I20*20%</f>
        <v>8.4</v>
      </c>
      <c r="I22" s="11">
        <f>J20*20%</f>
        <v>8</v>
      </c>
      <c r="J22" s="15"/>
    </row>
    <row r="23" spans="1:10">
      <c r="A23" s="20" t="s">
        <v>14</v>
      </c>
      <c r="B23" s="20"/>
      <c r="D23" t="s">
        <v>40</v>
      </c>
      <c r="E23" s="14">
        <v>-8</v>
      </c>
      <c r="F23" s="14">
        <v>-0.4</v>
      </c>
      <c r="G23" s="14">
        <v>-0.4</v>
      </c>
      <c r="H23" s="14">
        <v>0.4</v>
      </c>
      <c r="I23" s="14">
        <v>0.4</v>
      </c>
      <c r="J23" s="14">
        <v>8</v>
      </c>
    </row>
    <row r="24" spans="1:10" ht="16" thickBot="1">
      <c r="A24" t="s">
        <v>45</v>
      </c>
      <c r="B24" s="6">
        <v>1400</v>
      </c>
      <c r="D24" s="12" t="s">
        <v>41</v>
      </c>
      <c r="E24" s="16">
        <v>-25</v>
      </c>
      <c r="F24" s="17"/>
      <c r="G24" s="17"/>
      <c r="H24" s="17"/>
      <c r="I24" s="17"/>
      <c r="J24" s="17">
        <v>5</v>
      </c>
    </row>
    <row r="25" spans="1:10" ht="16" thickTop="1">
      <c r="A25" s="9" t="s">
        <v>17</v>
      </c>
      <c r="B25" s="6">
        <v>3</v>
      </c>
      <c r="D25" t="s">
        <v>42</v>
      </c>
      <c r="E25" s="5">
        <f t="shared" ref="E25:J25" si="0">E20+E21+E23+E24</f>
        <v>-33</v>
      </c>
      <c r="F25" s="5">
        <f t="shared" si="0"/>
        <v>7.6</v>
      </c>
      <c r="G25" s="5">
        <f t="shared" si="0"/>
        <v>7.9999999999999982</v>
      </c>
      <c r="H25" s="5">
        <f t="shared" si="0"/>
        <v>9.1999999999999975</v>
      </c>
      <c r="I25" s="5">
        <f t="shared" si="0"/>
        <v>8.7999999999999989</v>
      </c>
      <c r="J25" s="5">
        <f t="shared" si="0"/>
        <v>21</v>
      </c>
    </row>
    <row r="26" spans="1:10">
      <c r="A26" s="9" t="s">
        <v>19</v>
      </c>
      <c r="B26" s="6">
        <f>B25*B24</f>
        <v>4200</v>
      </c>
      <c r="E26" s="6"/>
    </row>
    <row r="27" spans="1:10">
      <c r="A27" t="s">
        <v>15</v>
      </c>
      <c r="B27" s="6">
        <v>200</v>
      </c>
      <c r="D27" t="s">
        <v>44</v>
      </c>
      <c r="E27" s="18">
        <v>0.14000000000000001</v>
      </c>
    </row>
    <row r="28" spans="1:10">
      <c r="A28" s="2" t="s">
        <v>16</v>
      </c>
      <c r="B28" s="7">
        <f>B26*B27</f>
        <v>840000</v>
      </c>
      <c r="D28" s="2" t="s">
        <v>43</v>
      </c>
      <c r="E28" s="19">
        <f>NPV(E27,F25:J25)+E25</f>
        <v>2.1491932359013859</v>
      </c>
    </row>
    <row r="29" spans="1:10">
      <c r="B29" s="6"/>
      <c r="E29" s="18"/>
    </row>
    <row r="30" spans="1:10">
      <c r="A30" s="20" t="s">
        <v>20</v>
      </c>
      <c r="B30" s="20"/>
      <c r="E30" s="6"/>
    </row>
    <row r="31" spans="1:10">
      <c r="A31" t="s">
        <v>21</v>
      </c>
      <c r="B31" s="6">
        <f>B21</f>
        <v>2950</v>
      </c>
      <c r="E31" s="6"/>
    </row>
    <row r="32" spans="1:10">
      <c r="A32" t="s">
        <v>22</v>
      </c>
      <c r="B32" s="6">
        <v>50</v>
      </c>
      <c r="E32" s="6"/>
    </row>
    <row r="33" spans="1:5">
      <c r="A33" t="s">
        <v>23</v>
      </c>
      <c r="B33" s="6">
        <v>2875</v>
      </c>
      <c r="E33" s="6"/>
    </row>
    <row r="34" spans="1:5">
      <c r="A34" s="2" t="s">
        <v>24</v>
      </c>
      <c r="B34" s="7">
        <f>(B31*B32)-(B33*B32)</f>
        <v>3750</v>
      </c>
      <c r="E34" s="6"/>
    </row>
    <row r="35" spans="1:5">
      <c r="E35" s="6"/>
    </row>
    <row r="36" spans="1:5">
      <c r="A36" s="20" t="s">
        <v>25</v>
      </c>
      <c r="B36" s="20"/>
    </row>
    <row r="37" spans="1:5">
      <c r="A37" t="s">
        <v>46</v>
      </c>
      <c r="B37" s="6">
        <v>4040</v>
      </c>
    </row>
    <row r="38" spans="1:5">
      <c r="A38" t="s">
        <v>47</v>
      </c>
      <c r="B38" s="6">
        <v>200</v>
      </c>
    </row>
    <row r="39" spans="1:5">
      <c r="A39" t="s">
        <v>48</v>
      </c>
      <c r="B39" s="21">
        <v>0.5</v>
      </c>
    </row>
    <row r="40" spans="1:5">
      <c r="A40" t="s">
        <v>26</v>
      </c>
      <c r="B40" s="6">
        <v>380000</v>
      </c>
    </row>
    <row r="41" spans="1:5">
      <c r="A41" s="2" t="s">
        <v>27</v>
      </c>
      <c r="B41" s="7">
        <f>(B37*B38*B39)-B40</f>
        <v>24000</v>
      </c>
    </row>
    <row r="43" spans="1:5">
      <c r="A43" s="24"/>
      <c r="B43" s="24"/>
    </row>
    <row r="45" spans="1:5">
      <c r="A45" s="6"/>
    </row>
    <row r="46" spans="1:5">
      <c r="A46" s="6"/>
    </row>
    <row r="47" spans="1:5">
      <c r="A47" s="6"/>
    </row>
    <row r="48" spans="1:5">
      <c r="A48" s="6"/>
    </row>
    <row r="49" spans="1:1">
      <c r="A49" s="6"/>
    </row>
    <row r="50" spans="1:1">
      <c r="A50" s="6"/>
    </row>
    <row r="51" spans="1:1">
      <c r="A51" s="6"/>
    </row>
    <row r="52" spans="1:1">
      <c r="A52" s="6"/>
    </row>
    <row r="53" spans="1:1">
      <c r="A53" s="6"/>
    </row>
    <row r="54" spans="1:1">
      <c r="A54" s="6"/>
    </row>
  </sheetData>
  <mergeCells count="11">
    <mergeCell ref="A2:B2"/>
    <mergeCell ref="A7:B7"/>
    <mergeCell ref="A12:B12"/>
    <mergeCell ref="A17:B17"/>
    <mergeCell ref="A30:B30"/>
    <mergeCell ref="A36:B36"/>
    <mergeCell ref="D2:E2"/>
    <mergeCell ref="D12:E12"/>
    <mergeCell ref="D18:E18"/>
    <mergeCell ref="A23:B23"/>
    <mergeCell ref="A1:J1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Simen</dc:creator>
  <cp:lastModifiedBy>Simen</cp:lastModifiedBy>
  <dcterms:created xsi:type="dcterms:W3CDTF">2013-03-09T16:06:48Z</dcterms:created>
  <dcterms:modified xsi:type="dcterms:W3CDTF">2013-03-10T21:04:05Z</dcterms:modified>
</cp:coreProperties>
</file>