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2" windowWidth="22116" windowHeight="9528"/>
  </bookViews>
  <sheets>
    <sheet name="Kundespesifikasjon" sheetId="1" r:id="rId1"/>
    <sheet name="Leverandørspesifikasjon" sheetId="2" r:id="rId2"/>
    <sheet name="Posteringssammendrag" sheetId="3" r:id="rId3"/>
  </sheets>
  <calcPr calcId="145621"/>
</workbook>
</file>

<file path=xl/calcChain.xml><?xml version="1.0" encoding="utf-8"?>
<calcChain xmlns="http://schemas.openxmlformats.org/spreadsheetml/2006/main">
  <c r="E16" i="3" l="1"/>
  <c r="E17" i="3" s="1"/>
  <c r="H16" i="3"/>
  <c r="H17" i="3"/>
  <c r="F16" i="3"/>
  <c r="D16" i="3"/>
  <c r="E15" i="1"/>
  <c r="F15" i="1"/>
  <c r="G15" i="1"/>
  <c r="H15" i="1"/>
  <c r="I15" i="1"/>
  <c r="J15" i="1"/>
  <c r="K15" i="1"/>
  <c r="D15" i="1"/>
  <c r="D17" i="3"/>
  <c r="K4" i="3"/>
  <c r="K5" i="3"/>
  <c r="K6" i="3"/>
  <c r="K7" i="3"/>
  <c r="K8" i="3"/>
  <c r="K9" i="3"/>
  <c r="K10" i="3"/>
  <c r="K11" i="3"/>
  <c r="K12" i="3"/>
  <c r="K13" i="3"/>
  <c r="K14" i="3"/>
  <c r="K15" i="3"/>
  <c r="F17" i="3"/>
  <c r="G17" i="3"/>
  <c r="I17" i="3"/>
  <c r="J17" i="3"/>
  <c r="H13" i="1"/>
  <c r="G15" i="3"/>
  <c r="E15" i="3"/>
  <c r="G14" i="3"/>
  <c r="J12" i="1"/>
  <c r="H13" i="3"/>
  <c r="J11" i="1"/>
  <c r="G11" i="1"/>
  <c r="F12" i="3"/>
  <c r="H12" i="3"/>
  <c r="D12" i="2"/>
  <c r="G11" i="3"/>
  <c r="E11" i="3"/>
  <c r="E11" i="2"/>
  <c r="H10" i="1"/>
  <c r="D10" i="3"/>
  <c r="G6" i="3"/>
  <c r="G5" i="3"/>
  <c r="G3" i="3"/>
  <c r="G4" i="3"/>
  <c r="G10" i="3"/>
  <c r="H9" i="1"/>
  <c r="D9" i="3"/>
  <c r="J9" i="3" s="1"/>
  <c r="J8" i="1"/>
  <c r="G8" i="1"/>
  <c r="F8" i="3"/>
  <c r="H8" i="3"/>
  <c r="K3" i="3"/>
  <c r="K17" i="3" l="1"/>
  <c r="K16" i="3"/>
  <c r="I9" i="3"/>
</calcChain>
</file>

<file path=xl/sharedStrings.xml><?xml version="1.0" encoding="utf-8"?>
<sst xmlns="http://schemas.openxmlformats.org/spreadsheetml/2006/main" count="105" uniqueCount="47">
  <si>
    <t>Kundespesifikasjon</t>
  </si>
  <si>
    <t>Dato</t>
  </si>
  <si>
    <t>Tekst</t>
  </si>
  <si>
    <t>BILAG</t>
  </si>
  <si>
    <t>SELGER</t>
  </si>
  <si>
    <t>KJØPER</t>
  </si>
  <si>
    <t>UTLEGG</t>
  </si>
  <si>
    <t>KLIENT</t>
  </si>
  <si>
    <t>DATO</t>
  </si>
  <si>
    <t>TEKST</t>
  </si>
  <si>
    <t xml:space="preserve">BANK </t>
  </si>
  <si>
    <t>LEV.GJELD</t>
  </si>
  <si>
    <t>KUNDE.SPES</t>
  </si>
  <si>
    <t>UTG.MVA</t>
  </si>
  <si>
    <t>SALGSINNT.</t>
  </si>
  <si>
    <t>02.08</t>
  </si>
  <si>
    <t>Grunnbo</t>
  </si>
  <si>
    <t>Kontrollsum</t>
  </si>
  <si>
    <t>Leverandør1:</t>
  </si>
  <si>
    <t>Statens kartverk</t>
  </si>
  <si>
    <t>Takstering</t>
  </si>
  <si>
    <t>Leverandør2:</t>
  </si>
  <si>
    <t>Tom Stokk (takst)</t>
  </si>
  <si>
    <t>Leverandør3:</t>
  </si>
  <si>
    <t>03.08</t>
  </si>
  <si>
    <t>Betaler takst</t>
  </si>
  <si>
    <t>05.08</t>
  </si>
  <si>
    <t>Betaler SK</t>
  </si>
  <si>
    <t>10.08</t>
  </si>
  <si>
    <t>Forskudd kjøpssum</t>
  </si>
  <si>
    <t>Provisjon 6,25% (inkl. mva)</t>
  </si>
  <si>
    <t>14.08</t>
  </si>
  <si>
    <t>Annonse</t>
  </si>
  <si>
    <t>Bergansbladet</t>
  </si>
  <si>
    <t>Debit</t>
  </si>
  <si>
    <t>Kredit</t>
  </si>
  <si>
    <t>15.08</t>
  </si>
  <si>
    <t>Betaler annonse</t>
  </si>
  <si>
    <t>Betaler rest kjøpssum</t>
  </si>
  <si>
    <t>3000'/-3000'</t>
  </si>
  <si>
    <t>Kjøp (kontrakt)</t>
  </si>
  <si>
    <t>Omkostninger</t>
  </si>
  <si>
    <t>17.08</t>
  </si>
  <si>
    <t>Dokumentavgift</t>
  </si>
  <si>
    <t>22.08</t>
  </si>
  <si>
    <t>Betaler dok.avgift</t>
  </si>
  <si>
    <t>Provisjon/utlegg overføres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</si>
</sst>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kr&quot;\ * #,##0.00_ ;_ &quot;kr&quot;\ * \-#,##0.00_ ;_ &quot;kr&quot;\ * &quot;-&quot;??_ ;_ @_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8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right"/>
    </xf>
    <xf numFmtId="0" fontId="0" fillId="2" borderId="0" xfId="0" applyFill="1" applyBorder="1"/>
    <xf numFmtId="0" fontId="0" fillId="2" borderId="1" xfId="0" applyFill="1" applyBorder="1"/>
    <xf numFmtId="0" fontId="2" fillId="2" borderId="0" xfId="0" applyFont="1" applyFill="1" applyBorder="1"/>
    <xf numFmtId="0" fontId="2" fillId="0" borderId="1" xfId="0" applyFont="1" applyBorder="1"/>
    <xf numFmtId="0" fontId="0" fillId="0" borderId="2" xfId="0" applyBorder="1"/>
    <xf numFmtId="0" fontId="2" fillId="0" borderId="1" xfId="0" applyFont="1" applyBorder="1" applyAlignment="1">
      <alignment horizontal="right"/>
    </xf>
    <xf numFmtId="0" fontId="0" fillId="2" borderId="2" xfId="0" applyFill="1" applyBorder="1"/>
    <xf numFmtId="0" fontId="2" fillId="0" borderId="2" xfId="0" applyFont="1" applyBorder="1" applyAlignment="1">
      <alignment horizontal="right"/>
    </xf>
    <xf numFmtId="0" fontId="2" fillId="2" borderId="0" xfId="0" applyFont="1" applyFill="1"/>
    <xf numFmtId="0" fontId="2" fillId="2" borderId="1" xfId="0" applyFont="1" applyFill="1" applyBorder="1"/>
    <xf numFmtId="0" fontId="2" fillId="0" borderId="0" xfId="0" applyFont="1" applyAlignment="1">
      <alignment horizontal="center"/>
    </xf>
    <xf numFmtId="49" fontId="0" fillId="0" borderId="0" xfId="0" applyNumberFormat="1"/>
    <xf numFmtId="0" fontId="2" fillId="0" borderId="2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49" fontId="3" fillId="0" borderId="0" xfId="0" applyNumberFormat="1" applyFont="1"/>
    <xf numFmtId="44" fontId="0" fillId="0" borderId="2" xfId="1" applyFont="1" applyBorder="1" applyAlignment="1">
      <alignment horizontal="center"/>
    </xf>
    <xf numFmtId="44" fontId="0" fillId="0" borderId="0" xfId="1" applyFont="1" applyAlignment="1">
      <alignment horizontal="center"/>
    </xf>
    <xf numFmtId="44" fontId="0" fillId="0" borderId="1" xfId="1" applyFont="1" applyBorder="1" applyAlignment="1">
      <alignment horizontal="center"/>
    </xf>
    <xf numFmtId="44" fontId="0" fillId="0" borderId="0" xfId="1" applyFont="1"/>
    <xf numFmtId="0" fontId="4" fillId="0" borderId="0" xfId="0" applyFont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49" fontId="6" fillId="0" borderId="0" xfId="0" applyNumberFormat="1" applyFont="1"/>
    <xf numFmtId="0" fontId="6" fillId="0" borderId="0" xfId="0" applyFont="1"/>
    <xf numFmtId="0" fontId="0" fillId="0" borderId="0" xfId="0" applyBorder="1"/>
    <xf numFmtId="44" fontId="0" fillId="0" borderId="0" xfId="1" applyFont="1" applyBorder="1" applyAlignment="1">
      <alignment horizontal="center"/>
    </xf>
    <xf numFmtId="44" fontId="0" fillId="0" borderId="2" xfId="1" applyFont="1" applyBorder="1"/>
    <xf numFmtId="49" fontId="2" fillId="0" borderId="0" xfId="0" applyNumberFormat="1" applyFont="1"/>
    <xf numFmtId="44" fontId="0" fillId="0" borderId="2" xfId="0" applyNumberFormat="1" applyBorder="1"/>
    <xf numFmtId="44" fontId="0" fillId="0" borderId="0" xfId="0" applyNumberFormat="1" applyBorder="1"/>
    <xf numFmtId="49" fontId="0" fillId="0" borderId="3" xfId="0" applyNumberFormat="1" applyBorder="1"/>
    <xf numFmtId="0" fontId="0" fillId="0" borderId="3" xfId="0" applyBorder="1"/>
    <xf numFmtId="44" fontId="0" fillId="0" borderId="4" xfId="0" applyNumberFormat="1" applyBorder="1"/>
    <xf numFmtId="44" fontId="0" fillId="0" borderId="3" xfId="0" applyNumberFormat="1" applyBorder="1"/>
    <xf numFmtId="0" fontId="0" fillId="0" borderId="3" xfId="0" applyBorder="1" applyAlignment="1">
      <alignment horizontal="center"/>
    </xf>
    <xf numFmtId="44" fontId="0" fillId="0" borderId="4" xfId="1" applyFont="1" applyBorder="1" applyAlignment="1">
      <alignment horizontal="center"/>
    </xf>
    <xf numFmtId="0" fontId="0" fillId="0" borderId="0" xfId="0" applyBorder="1" applyAlignment="1">
      <alignment horizontal="center"/>
    </xf>
    <xf numFmtId="44" fontId="0" fillId="0" borderId="0" xfId="1" applyFont="1" applyBorder="1"/>
    <xf numFmtId="0" fontId="5" fillId="0" borderId="0" xfId="0" applyFont="1" applyBorder="1" applyAlignment="1">
      <alignment horizontal="center"/>
    </xf>
    <xf numFmtId="44" fontId="0" fillId="0" borderId="5" xfId="1" applyFont="1" applyBorder="1"/>
    <xf numFmtId="0" fontId="0" fillId="0" borderId="6" xfId="0" applyBorder="1"/>
  </cellXfs>
  <cellStyles count="2">
    <cellStyle name="Normal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8"/>
  <sheetViews>
    <sheetView tabSelected="1" workbookViewId="0">
      <selection activeCell="J22" sqref="J22"/>
    </sheetView>
  </sheetViews>
  <sheetFormatPr baseColWidth="10" defaultRowHeight="14.4" x14ac:dyDescent="0.3"/>
  <cols>
    <col min="2" max="2" width="25.6640625" customWidth="1"/>
    <col min="3" max="3" width="9.6640625" customWidth="1"/>
    <col min="4" max="11" width="15.109375" customWidth="1"/>
  </cols>
  <sheetData>
    <row r="1" spans="1:12" x14ac:dyDescent="0.3">
      <c r="A1" s="1" t="s">
        <v>0</v>
      </c>
    </row>
    <row r="2" spans="1:12" x14ac:dyDescent="0.3">
      <c r="D2" s="10"/>
      <c r="E2" s="6">
        <v>2410</v>
      </c>
      <c r="F2" s="4"/>
      <c r="G2" s="5"/>
      <c r="H2" s="12">
        <v>1510</v>
      </c>
      <c r="I2" s="13"/>
      <c r="J2" s="12">
        <v>1940</v>
      </c>
      <c r="K2" s="6"/>
      <c r="L2" s="31"/>
    </row>
    <row r="3" spans="1:12" x14ac:dyDescent="0.3">
      <c r="A3" s="1" t="s">
        <v>1</v>
      </c>
      <c r="B3" s="1" t="s">
        <v>2</v>
      </c>
      <c r="C3" s="14" t="s">
        <v>3</v>
      </c>
      <c r="D3" s="11" t="s">
        <v>4</v>
      </c>
      <c r="E3" s="1"/>
      <c r="F3" s="3" t="s">
        <v>5</v>
      </c>
      <c r="G3" s="9"/>
      <c r="H3" s="3" t="s">
        <v>6</v>
      </c>
      <c r="I3" s="7"/>
      <c r="J3" s="3" t="s">
        <v>7</v>
      </c>
      <c r="K3" s="31"/>
      <c r="L3" s="31"/>
    </row>
    <row r="4" spans="1:12" x14ac:dyDescent="0.3">
      <c r="C4" s="2"/>
      <c r="D4" s="26" t="s">
        <v>34</v>
      </c>
      <c r="E4" s="27" t="s">
        <v>35</v>
      </c>
      <c r="F4" s="28" t="s">
        <v>34</v>
      </c>
      <c r="G4" s="27" t="s">
        <v>35</v>
      </c>
      <c r="H4" s="28" t="s">
        <v>34</v>
      </c>
      <c r="I4" s="27" t="s">
        <v>35</v>
      </c>
      <c r="J4" s="28" t="s">
        <v>34</v>
      </c>
      <c r="K4" s="45" t="s">
        <v>35</v>
      </c>
      <c r="L4" s="31"/>
    </row>
    <row r="5" spans="1:12" x14ac:dyDescent="0.3">
      <c r="A5" s="15" t="s">
        <v>15</v>
      </c>
      <c r="B5" t="s">
        <v>16</v>
      </c>
      <c r="C5" s="2">
        <v>1</v>
      </c>
      <c r="D5" s="21"/>
      <c r="E5" s="23"/>
      <c r="F5" s="22"/>
      <c r="G5" s="23"/>
      <c r="H5" s="22">
        <v>283</v>
      </c>
      <c r="I5" s="23"/>
      <c r="J5" s="22"/>
      <c r="K5" s="32"/>
      <c r="L5" s="31"/>
    </row>
    <row r="6" spans="1:12" x14ac:dyDescent="0.3">
      <c r="A6" s="15" t="s">
        <v>15</v>
      </c>
      <c r="B6" t="s">
        <v>20</v>
      </c>
      <c r="C6" s="2">
        <v>2</v>
      </c>
      <c r="D6" s="21"/>
      <c r="E6" s="23"/>
      <c r="F6" s="22"/>
      <c r="G6" s="23"/>
      <c r="H6" s="22">
        <v>4000</v>
      </c>
      <c r="I6" s="23"/>
      <c r="J6" s="22"/>
      <c r="K6" s="32"/>
      <c r="L6" s="31"/>
    </row>
    <row r="7" spans="1:12" x14ac:dyDescent="0.3">
      <c r="A7" s="15" t="s">
        <v>28</v>
      </c>
      <c r="B7" t="s">
        <v>40</v>
      </c>
      <c r="C7" s="2">
        <v>5</v>
      </c>
      <c r="D7" s="33"/>
      <c r="E7" s="24">
        <v>3000000</v>
      </c>
      <c r="F7" s="33">
        <v>3000000</v>
      </c>
      <c r="G7" s="24"/>
      <c r="H7" s="33"/>
      <c r="I7" s="24"/>
      <c r="J7" s="33"/>
      <c r="K7" s="24"/>
      <c r="L7" s="31"/>
    </row>
    <row r="8" spans="1:12" x14ac:dyDescent="0.3">
      <c r="A8" s="15" t="s">
        <v>28</v>
      </c>
      <c r="B8" t="s">
        <v>29</v>
      </c>
      <c r="C8" s="2">
        <v>4</v>
      </c>
      <c r="D8" s="21"/>
      <c r="E8" s="32"/>
      <c r="F8" s="21"/>
      <c r="G8" s="32">
        <f>3000000*0.2</f>
        <v>600000</v>
      </c>
      <c r="H8" s="21"/>
      <c r="I8" s="32"/>
      <c r="J8" s="21">
        <f>3000000*0.2</f>
        <v>600000</v>
      </c>
      <c r="K8" s="32"/>
      <c r="L8" s="31"/>
    </row>
    <row r="9" spans="1:12" x14ac:dyDescent="0.3">
      <c r="A9" s="15" t="s">
        <v>28</v>
      </c>
      <c r="B9" t="s">
        <v>30</v>
      </c>
      <c r="C9" s="2">
        <v>7</v>
      </c>
      <c r="D9" s="21"/>
      <c r="E9" s="32"/>
      <c r="F9" s="21"/>
      <c r="G9" s="32"/>
      <c r="H9" s="21">
        <f>3000000*0.0625</f>
        <v>187500</v>
      </c>
      <c r="I9" s="32"/>
      <c r="J9" s="21"/>
      <c r="K9" s="32"/>
      <c r="L9" s="31"/>
    </row>
    <row r="10" spans="1:12" x14ac:dyDescent="0.3">
      <c r="A10" s="15" t="s">
        <v>31</v>
      </c>
      <c r="B10" t="s">
        <v>32</v>
      </c>
      <c r="C10" s="2">
        <v>8</v>
      </c>
      <c r="D10" s="21"/>
      <c r="E10" s="32"/>
      <c r="F10" s="21"/>
      <c r="G10" s="32"/>
      <c r="H10" s="21">
        <f>13200*1.25</f>
        <v>16500</v>
      </c>
      <c r="I10" s="32"/>
      <c r="J10" s="21"/>
      <c r="K10" s="32"/>
      <c r="L10" s="31"/>
    </row>
    <row r="11" spans="1:12" x14ac:dyDescent="0.3">
      <c r="A11" s="15" t="s">
        <v>36</v>
      </c>
      <c r="B11" t="s">
        <v>38</v>
      </c>
      <c r="C11" s="2">
        <v>10</v>
      </c>
      <c r="D11" s="33"/>
      <c r="E11" s="24"/>
      <c r="F11" s="33"/>
      <c r="G11" s="24">
        <f>3000000-G8</f>
        <v>2400000</v>
      </c>
      <c r="H11" s="33"/>
      <c r="I11" s="24"/>
      <c r="J11" s="33">
        <f>3000000-J8</f>
        <v>2400000</v>
      </c>
      <c r="K11" s="24"/>
      <c r="L11" s="31"/>
    </row>
    <row r="12" spans="1:12" x14ac:dyDescent="0.3">
      <c r="A12" s="15" t="s">
        <v>36</v>
      </c>
      <c r="B12" t="s">
        <v>41</v>
      </c>
      <c r="C12" s="2">
        <v>11</v>
      </c>
      <c r="D12" s="33"/>
      <c r="E12" s="24"/>
      <c r="F12" s="33"/>
      <c r="G12" s="24">
        <v>125000</v>
      </c>
      <c r="H12" s="33"/>
      <c r="I12" s="24"/>
      <c r="J12" s="33">
        <f>G12</f>
        <v>125000</v>
      </c>
      <c r="K12" s="24"/>
      <c r="L12" s="31"/>
    </row>
    <row r="13" spans="1:12" x14ac:dyDescent="0.3">
      <c r="A13" s="15" t="s">
        <v>42</v>
      </c>
      <c r="B13" t="s">
        <v>43</v>
      </c>
      <c r="C13" s="2">
        <v>12</v>
      </c>
      <c r="D13" s="21"/>
      <c r="E13" s="32"/>
      <c r="F13" s="21"/>
      <c r="G13" s="32"/>
      <c r="H13" s="21">
        <f>125000</f>
        <v>125000</v>
      </c>
      <c r="I13" s="32"/>
      <c r="J13" s="21"/>
      <c r="K13" s="32"/>
      <c r="L13" s="31"/>
    </row>
    <row r="14" spans="1:12" x14ac:dyDescent="0.3">
      <c r="A14" s="15" t="s">
        <v>44</v>
      </c>
      <c r="B14" t="s">
        <v>46</v>
      </c>
      <c r="C14" s="2">
        <v>14</v>
      </c>
      <c r="D14" s="46">
        <v>333283</v>
      </c>
      <c r="E14" s="24"/>
      <c r="F14" s="46"/>
      <c r="G14" s="24"/>
      <c r="H14" s="46"/>
      <c r="I14" s="24">
        <v>333283</v>
      </c>
      <c r="J14" s="46"/>
      <c r="K14" s="24">
        <v>333283</v>
      </c>
      <c r="L14" s="31"/>
    </row>
    <row r="15" spans="1:12" ht="15" thickBot="1" x14ac:dyDescent="0.35">
      <c r="A15" s="15"/>
      <c r="B15" s="38" t="s">
        <v>17</v>
      </c>
      <c r="C15" s="41"/>
      <c r="D15" s="42">
        <f>SUM(D5:D14)</f>
        <v>333283</v>
      </c>
      <c r="E15" s="42">
        <f t="shared" ref="E15:K15" si="0">SUM(E5:E14)</f>
        <v>3000000</v>
      </c>
      <c r="F15" s="42">
        <f t="shared" si="0"/>
        <v>3000000</v>
      </c>
      <c r="G15" s="42">
        <f t="shared" si="0"/>
        <v>3125000</v>
      </c>
      <c r="H15" s="42">
        <f t="shared" si="0"/>
        <v>333283</v>
      </c>
      <c r="I15" s="42">
        <f t="shared" si="0"/>
        <v>333283</v>
      </c>
      <c r="J15" s="42">
        <f t="shared" si="0"/>
        <v>3125000</v>
      </c>
      <c r="K15" s="42">
        <f t="shared" si="0"/>
        <v>333283</v>
      </c>
    </row>
    <row r="16" spans="1:12" ht="15" thickTop="1" x14ac:dyDescent="0.3">
      <c r="A16" s="15"/>
      <c r="C16" s="43"/>
      <c r="D16" s="32"/>
      <c r="E16" s="32"/>
      <c r="F16" s="32"/>
      <c r="G16" s="32"/>
      <c r="H16" s="32"/>
      <c r="I16" s="32"/>
      <c r="J16" s="32"/>
      <c r="K16" s="32"/>
      <c r="L16" s="31"/>
    </row>
    <row r="17" spans="1:12" x14ac:dyDescent="0.3">
      <c r="A17" s="15"/>
      <c r="C17" s="43"/>
      <c r="D17" s="32"/>
      <c r="E17" s="32"/>
      <c r="F17" s="32"/>
      <c r="G17" s="32"/>
      <c r="H17" s="32"/>
      <c r="I17" s="32"/>
      <c r="J17" s="32"/>
      <c r="K17" s="32"/>
      <c r="L17" s="31"/>
    </row>
    <row r="18" spans="1:12" x14ac:dyDescent="0.3">
      <c r="A18" s="34"/>
      <c r="C18" s="31"/>
      <c r="D18" s="32"/>
      <c r="E18" s="32"/>
      <c r="F18" s="32"/>
      <c r="G18" s="32"/>
      <c r="H18" s="32"/>
      <c r="I18" s="32"/>
      <c r="J18" s="32"/>
      <c r="K18" s="32"/>
      <c r="L18" s="31"/>
    </row>
    <row r="19" spans="1:12" x14ac:dyDescent="0.3">
      <c r="A19" s="15"/>
      <c r="C19" s="31"/>
      <c r="D19" s="44"/>
      <c r="E19" s="44"/>
      <c r="F19" s="44"/>
      <c r="G19" s="44"/>
      <c r="H19" s="44"/>
      <c r="I19" s="44"/>
      <c r="J19" s="44"/>
      <c r="K19" s="44"/>
      <c r="L19" s="31"/>
    </row>
    <row r="20" spans="1:12" x14ac:dyDescent="0.3">
      <c r="A20" s="15"/>
      <c r="C20" s="31"/>
      <c r="D20" s="44"/>
      <c r="E20" s="44"/>
      <c r="F20" s="44"/>
      <c r="G20" s="44"/>
      <c r="H20" s="44"/>
      <c r="I20" s="44"/>
      <c r="J20" s="44"/>
      <c r="K20" s="44"/>
      <c r="L20" s="31"/>
    </row>
    <row r="21" spans="1:12" x14ac:dyDescent="0.3">
      <c r="A21" s="15"/>
      <c r="C21" s="31"/>
      <c r="D21" s="44"/>
      <c r="E21" s="44"/>
      <c r="F21" s="44"/>
      <c r="G21" s="44"/>
      <c r="H21" s="44"/>
      <c r="I21" s="44"/>
      <c r="J21" s="44"/>
      <c r="K21" s="44"/>
      <c r="L21" s="31"/>
    </row>
    <row r="22" spans="1:12" x14ac:dyDescent="0.3">
      <c r="A22" s="15"/>
      <c r="C22" s="31"/>
      <c r="D22" s="44"/>
      <c r="E22" s="44"/>
      <c r="F22" s="44"/>
      <c r="G22" s="44"/>
      <c r="H22" s="44"/>
      <c r="I22" s="44"/>
      <c r="J22" s="44"/>
      <c r="K22" s="44"/>
      <c r="L22" s="31"/>
    </row>
    <row r="23" spans="1:12" x14ac:dyDescent="0.3">
      <c r="A23" s="15"/>
      <c r="C23" s="31"/>
      <c r="D23" s="44"/>
      <c r="E23" s="44"/>
      <c r="F23" s="44"/>
      <c r="G23" s="44"/>
      <c r="H23" s="44"/>
      <c r="I23" s="44"/>
      <c r="J23" s="44"/>
      <c r="K23" s="44"/>
      <c r="L23" s="31"/>
    </row>
    <row r="24" spans="1:12" x14ac:dyDescent="0.3">
      <c r="A24" s="15"/>
      <c r="D24" s="24"/>
      <c r="E24" s="24"/>
      <c r="F24" s="24"/>
      <c r="G24" s="24"/>
      <c r="H24" s="24"/>
      <c r="I24" s="24"/>
      <c r="J24" s="24"/>
      <c r="K24" s="24"/>
    </row>
    <row r="25" spans="1:12" x14ac:dyDescent="0.3">
      <c r="A25" s="15"/>
    </row>
    <row r="26" spans="1:12" x14ac:dyDescent="0.3">
      <c r="A26" s="15"/>
    </row>
    <row r="27" spans="1:12" x14ac:dyDescent="0.3">
      <c r="A27" s="15"/>
      <c r="D27" s="2"/>
      <c r="E27" s="2"/>
    </row>
    <row r="28" spans="1:12" x14ac:dyDescent="0.3">
      <c r="A28" s="15"/>
    </row>
    <row r="29" spans="1:12" x14ac:dyDescent="0.3">
      <c r="A29" s="15"/>
    </row>
    <row r="30" spans="1:12" x14ac:dyDescent="0.3">
      <c r="A30" s="15"/>
    </row>
    <row r="31" spans="1:12" x14ac:dyDescent="0.3">
      <c r="A31" s="15"/>
    </row>
    <row r="34" spans="1:1" x14ac:dyDescent="0.3">
      <c r="A34" s="1"/>
    </row>
    <row r="57" spans="1:11" x14ac:dyDescent="0.3">
      <c r="A57" s="15"/>
      <c r="D57" s="2"/>
      <c r="E57" s="2"/>
      <c r="F57" s="2"/>
      <c r="G57" s="2"/>
      <c r="H57" s="2"/>
      <c r="I57" s="2"/>
      <c r="J57" s="2"/>
      <c r="K57" s="2"/>
    </row>
    <row r="58" spans="1:11" x14ac:dyDescent="0.3">
      <c r="A58" s="15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workbookViewId="0">
      <selection activeCell="D32" sqref="D32"/>
    </sheetView>
  </sheetViews>
  <sheetFormatPr baseColWidth="10" defaultRowHeight="14.4" x14ac:dyDescent="0.3"/>
  <cols>
    <col min="2" max="2" width="19.88671875" customWidth="1"/>
    <col min="4" max="5" width="15" customWidth="1"/>
  </cols>
  <sheetData>
    <row r="1" spans="1:6" x14ac:dyDescent="0.3">
      <c r="A1" s="20" t="s">
        <v>8</v>
      </c>
      <c r="B1" s="17" t="s">
        <v>9</v>
      </c>
      <c r="C1" s="18" t="s">
        <v>3</v>
      </c>
      <c r="D1" s="25" t="s">
        <v>34</v>
      </c>
      <c r="E1" s="25" t="s">
        <v>35</v>
      </c>
    </row>
    <row r="2" spans="1:6" x14ac:dyDescent="0.3">
      <c r="A2" s="29" t="s">
        <v>18</v>
      </c>
      <c r="B2" s="30" t="s">
        <v>19</v>
      </c>
      <c r="D2" s="2"/>
      <c r="E2" s="2"/>
    </row>
    <row r="3" spans="1:6" x14ac:dyDescent="0.3">
      <c r="A3" s="15" t="s">
        <v>15</v>
      </c>
      <c r="B3" t="s">
        <v>16</v>
      </c>
      <c r="C3" s="2">
        <v>1</v>
      </c>
      <c r="D3" s="22"/>
      <c r="E3" s="22">
        <v>283</v>
      </c>
      <c r="F3" s="24"/>
    </row>
    <row r="4" spans="1:6" x14ac:dyDescent="0.3">
      <c r="A4" s="15" t="s">
        <v>26</v>
      </c>
      <c r="B4" t="s">
        <v>27</v>
      </c>
      <c r="C4" s="2">
        <v>4</v>
      </c>
      <c r="D4" s="22">
        <v>283</v>
      </c>
      <c r="E4" s="24"/>
      <c r="F4" s="24"/>
    </row>
    <row r="5" spans="1:6" x14ac:dyDescent="0.3">
      <c r="A5" s="15" t="s">
        <v>42</v>
      </c>
      <c r="B5" t="s">
        <v>43</v>
      </c>
      <c r="C5" s="2">
        <v>12</v>
      </c>
      <c r="D5" s="24"/>
      <c r="E5" s="24">
        <v>125000</v>
      </c>
      <c r="F5" s="24"/>
    </row>
    <row r="6" spans="1:6" x14ac:dyDescent="0.3">
      <c r="A6" s="15" t="s">
        <v>44</v>
      </c>
      <c r="B6" t="s">
        <v>45</v>
      </c>
      <c r="C6" s="2">
        <v>13</v>
      </c>
      <c r="D6" s="24">
        <v>125000</v>
      </c>
      <c r="E6" s="24"/>
      <c r="F6" s="24"/>
    </row>
    <row r="7" spans="1:6" x14ac:dyDescent="0.3">
      <c r="A7" s="29" t="s">
        <v>21</v>
      </c>
      <c r="B7" s="30" t="s">
        <v>22</v>
      </c>
      <c r="C7" s="2"/>
      <c r="D7" s="22"/>
      <c r="E7" s="22"/>
      <c r="F7" s="24"/>
    </row>
    <row r="8" spans="1:6" x14ac:dyDescent="0.3">
      <c r="A8" s="15" t="s">
        <v>15</v>
      </c>
      <c r="B8" t="s">
        <v>20</v>
      </c>
      <c r="C8" s="2">
        <v>2</v>
      </c>
      <c r="D8" s="22"/>
      <c r="E8" s="22">
        <v>4000</v>
      </c>
      <c r="F8" s="24"/>
    </row>
    <row r="9" spans="1:6" x14ac:dyDescent="0.3">
      <c r="A9" s="15" t="s">
        <v>24</v>
      </c>
      <c r="B9" t="s">
        <v>25</v>
      </c>
      <c r="C9" s="2">
        <v>3</v>
      </c>
      <c r="D9" s="22">
        <v>4000</v>
      </c>
      <c r="E9" s="24"/>
      <c r="F9" s="24"/>
    </row>
    <row r="10" spans="1:6" x14ac:dyDescent="0.3">
      <c r="A10" s="29" t="s">
        <v>23</v>
      </c>
      <c r="B10" s="30" t="s">
        <v>33</v>
      </c>
      <c r="C10" s="2"/>
      <c r="D10" s="22"/>
      <c r="E10" s="24"/>
      <c r="F10" s="24"/>
    </row>
    <row r="11" spans="1:6" x14ac:dyDescent="0.3">
      <c r="A11" s="15" t="s">
        <v>31</v>
      </c>
      <c r="B11" t="s">
        <v>32</v>
      </c>
      <c r="C11" s="2">
        <v>8</v>
      </c>
      <c r="D11" s="22"/>
      <c r="E11" s="24">
        <f>13200*1.25</f>
        <v>16500</v>
      </c>
      <c r="F11" s="24"/>
    </row>
    <row r="12" spans="1:6" x14ac:dyDescent="0.3">
      <c r="A12" s="15" t="s">
        <v>36</v>
      </c>
      <c r="B12" t="s">
        <v>37</v>
      </c>
      <c r="C12" s="2">
        <v>9</v>
      </c>
      <c r="D12" s="22">
        <f>E11</f>
        <v>16500</v>
      </c>
      <c r="E12" s="24"/>
      <c r="F12" s="24"/>
    </row>
    <row r="13" spans="1:6" x14ac:dyDescent="0.3">
      <c r="C13" s="2"/>
      <c r="D13" s="24"/>
      <c r="E13" s="24"/>
      <c r="F13" s="24"/>
    </row>
    <row r="14" spans="1:6" x14ac:dyDescent="0.3">
      <c r="C14" s="2"/>
      <c r="D14" s="24"/>
      <c r="E14" s="24"/>
      <c r="F14" s="24"/>
    </row>
    <row r="15" spans="1:6" x14ac:dyDescent="0.3">
      <c r="F15" s="24"/>
    </row>
    <row r="16" spans="1:6" x14ac:dyDescent="0.3">
      <c r="F16" s="24"/>
    </row>
    <row r="17" spans="1:6" x14ac:dyDescent="0.3">
      <c r="F17" s="24"/>
    </row>
    <row r="18" spans="1:6" x14ac:dyDescent="0.3">
      <c r="A18" s="15"/>
      <c r="D18" s="22"/>
      <c r="E18" s="24"/>
      <c r="F18" s="24"/>
    </row>
    <row r="19" spans="1:6" x14ac:dyDescent="0.3">
      <c r="A19" s="15"/>
      <c r="D19" s="22"/>
      <c r="E19" s="24"/>
      <c r="F19" s="24"/>
    </row>
    <row r="20" spans="1:6" x14ac:dyDescent="0.3">
      <c r="A20" s="15"/>
    </row>
    <row r="21" spans="1:6" x14ac:dyDescent="0.3">
      <c r="A21" s="15"/>
    </row>
    <row r="22" spans="1:6" x14ac:dyDescent="0.3">
      <c r="A22" s="15"/>
    </row>
    <row r="23" spans="1:6" x14ac:dyDescent="0.3">
      <c r="A23" s="15"/>
    </row>
    <row r="24" spans="1:6" x14ac:dyDescent="0.3">
      <c r="A24" s="15"/>
    </row>
    <row r="25" spans="1:6" x14ac:dyDescent="0.3">
      <c r="A25" s="15"/>
    </row>
    <row r="26" spans="1:6" x14ac:dyDescent="0.3">
      <c r="A26" s="15"/>
    </row>
    <row r="27" spans="1:6" x14ac:dyDescent="0.3">
      <c r="A27" s="15"/>
    </row>
    <row r="28" spans="1:6" x14ac:dyDescent="0.3">
      <c r="A28" s="15"/>
    </row>
    <row r="29" spans="1:6" x14ac:dyDescent="0.3">
      <c r="A29" s="1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workbookViewId="0">
      <selection activeCell="D25" sqref="D25"/>
    </sheetView>
  </sheetViews>
  <sheetFormatPr baseColWidth="10" defaultRowHeight="14.4" x14ac:dyDescent="0.3"/>
  <cols>
    <col min="2" max="2" width="23.44140625" customWidth="1"/>
    <col min="4" max="10" width="17.109375" customWidth="1"/>
    <col min="11" max="11" width="24.109375" customWidth="1"/>
  </cols>
  <sheetData>
    <row r="1" spans="1:11" x14ac:dyDescent="0.3">
      <c r="D1" s="16">
        <v>1510</v>
      </c>
      <c r="E1" s="14">
        <v>1920</v>
      </c>
      <c r="F1" s="14">
        <v>1940</v>
      </c>
      <c r="G1" s="14">
        <v>2400</v>
      </c>
      <c r="H1" s="14">
        <v>2410</v>
      </c>
      <c r="I1" s="14">
        <v>2700</v>
      </c>
      <c r="J1" s="14">
        <v>3000</v>
      </c>
      <c r="K1" t="s">
        <v>17</v>
      </c>
    </row>
    <row r="2" spans="1:11" x14ac:dyDescent="0.3">
      <c r="A2" s="17" t="s">
        <v>8</v>
      </c>
      <c r="B2" s="17" t="s">
        <v>9</v>
      </c>
      <c r="C2" s="18" t="s">
        <v>3</v>
      </c>
      <c r="D2" s="19" t="s">
        <v>6</v>
      </c>
      <c r="E2" s="18" t="s">
        <v>10</v>
      </c>
      <c r="F2" s="18" t="s">
        <v>7</v>
      </c>
      <c r="G2" s="18" t="s">
        <v>11</v>
      </c>
      <c r="H2" s="18" t="s">
        <v>12</v>
      </c>
      <c r="I2" s="18" t="s">
        <v>13</v>
      </c>
      <c r="J2" s="18" t="s">
        <v>14</v>
      </c>
    </row>
    <row r="3" spans="1:11" x14ac:dyDescent="0.3">
      <c r="A3" s="15" t="s">
        <v>15</v>
      </c>
      <c r="B3" t="s">
        <v>16</v>
      </c>
      <c r="C3" s="2">
        <v>1</v>
      </c>
      <c r="D3" s="21">
        <v>283</v>
      </c>
      <c r="E3" s="22"/>
      <c r="F3" s="22"/>
      <c r="G3" s="22">
        <f>-D3</f>
        <v>-283</v>
      </c>
      <c r="H3" s="22"/>
      <c r="I3" s="22"/>
      <c r="J3" s="22"/>
      <c r="K3" s="22">
        <f>SUM(D3:J3)</f>
        <v>0</v>
      </c>
    </row>
    <row r="4" spans="1:11" x14ac:dyDescent="0.3">
      <c r="A4" s="15" t="s">
        <v>15</v>
      </c>
      <c r="B4" t="s">
        <v>20</v>
      </c>
      <c r="C4" s="2">
        <v>2</v>
      </c>
      <c r="D4" s="21">
        <v>4000</v>
      </c>
      <c r="E4" s="22"/>
      <c r="F4" s="22"/>
      <c r="G4" s="22">
        <f>-D4</f>
        <v>-4000</v>
      </c>
      <c r="H4" s="22"/>
      <c r="I4" s="22"/>
      <c r="J4" s="22"/>
      <c r="K4" s="22">
        <f t="shared" ref="K4:K17" si="0">SUM(D4:J4)</f>
        <v>0</v>
      </c>
    </row>
    <row r="5" spans="1:11" x14ac:dyDescent="0.3">
      <c r="A5" s="15" t="s">
        <v>24</v>
      </c>
      <c r="B5" t="s">
        <v>25</v>
      </c>
      <c r="C5" s="2">
        <v>3</v>
      </c>
      <c r="D5" s="21"/>
      <c r="E5" s="22">
        <v>-4000</v>
      </c>
      <c r="F5" s="22"/>
      <c r="G5" s="22">
        <f>-E5</f>
        <v>4000</v>
      </c>
      <c r="H5" s="22"/>
      <c r="I5" s="22"/>
      <c r="J5" s="22"/>
      <c r="K5" s="22">
        <f t="shared" si="0"/>
        <v>0</v>
      </c>
    </row>
    <row r="6" spans="1:11" x14ac:dyDescent="0.3">
      <c r="A6" s="15" t="s">
        <v>26</v>
      </c>
      <c r="B6" t="s">
        <v>27</v>
      </c>
      <c r="C6" s="2">
        <v>4</v>
      </c>
      <c r="D6" s="21"/>
      <c r="E6" s="22">
        <v>-283</v>
      </c>
      <c r="F6" s="22"/>
      <c r="G6" s="22">
        <f>-E6</f>
        <v>283</v>
      </c>
      <c r="H6" s="22"/>
      <c r="I6" s="22"/>
      <c r="J6" s="22"/>
      <c r="K6" s="22">
        <f t="shared" si="0"/>
        <v>0</v>
      </c>
    </row>
    <row r="7" spans="1:11" x14ac:dyDescent="0.3">
      <c r="A7" s="15" t="s">
        <v>28</v>
      </c>
      <c r="B7" t="s">
        <v>40</v>
      </c>
      <c r="C7" s="2">
        <v>5</v>
      </c>
      <c r="D7" s="8"/>
      <c r="E7" s="31"/>
      <c r="H7" s="2" t="s">
        <v>39</v>
      </c>
      <c r="K7" s="22">
        <f t="shared" si="0"/>
        <v>0</v>
      </c>
    </row>
    <row r="8" spans="1:11" x14ac:dyDescent="0.3">
      <c r="A8" s="15" t="s">
        <v>28</v>
      </c>
      <c r="B8" t="s">
        <v>29</v>
      </c>
      <c r="C8" s="2">
        <v>6</v>
      </c>
      <c r="D8" s="21"/>
      <c r="E8" s="32"/>
      <c r="F8" s="22">
        <f>3000000*0.2</f>
        <v>600000</v>
      </c>
      <c r="G8" s="22"/>
      <c r="H8" s="22">
        <f>-F8</f>
        <v>-600000</v>
      </c>
      <c r="I8" s="22"/>
      <c r="J8" s="22"/>
      <c r="K8" s="22">
        <f t="shared" si="0"/>
        <v>0</v>
      </c>
    </row>
    <row r="9" spans="1:11" x14ac:dyDescent="0.3">
      <c r="A9" s="15" t="s">
        <v>28</v>
      </c>
      <c r="B9" t="s">
        <v>30</v>
      </c>
      <c r="C9" s="2">
        <v>7</v>
      </c>
      <c r="D9" s="21">
        <f>3000000*0.0625</f>
        <v>187500</v>
      </c>
      <c r="E9" s="32"/>
      <c r="F9" s="22"/>
      <c r="G9" s="22"/>
      <c r="H9" s="22"/>
      <c r="I9" s="22">
        <f>-D9-J9</f>
        <v>-37500</v>
      </c>
      <c r="J9" s="22">
        <f>-D9/1.25</f>
        <v>-150000</v>
      </c>
      <c r="K9" s="22">
        <f t="shared" si="0"/>
        <v>0</v>
      </c>
    </row>
    <row r="10" spans="1:11" x14ac:dyDescent="0.3">
      <c r="A10" s="15" t="s">
        <v>31</v>
      </c>
      <c r="B10" t="s">
        <v>32</v>
      </c>
      <c r="C10" s="2">
        <v>8</v>
      </c>
      <c r="D10" s="21">
        <f>13200*1.25</f>
        <v>16500</v>
      </c>
      <c r="E10" s="32"/>
      <c r="F10" s="22"/>
      <c r="G10" s="22">
        <f>-D10</f>
        <v>-16500</v>
      </c>
      <c r="H10" s="22"/>
      <c r="I10" s="22"/>
      <c r="J10" s="22"/>
      <c r="K10" s="22">
        <f t="shared" si="0"/>
        <v>0</v>
      </c>
    </row>
    <row r="11" spans="1:11" x14ac:dyDescent="0.3">
      <c r="A11" s="15" t="s">
        <v>36</v>
      </c>
      <c r="B11" t="s">
        <v>37</v>
      </c>
      <c r="C11" s="2">
        <v>9</v>
      </c>
      <c r="D11" s="21"/>
      <c r="E11" s="32">
        <f>-D10</f>
        <v>-16500</v>
      </c>
      <c r="F11" s="22"/>
      <c r="G11" s="22">
        <f>D10</f>
        <v>16500</v>
      </c>
      <c r="H11" s="22"/>
      <c r="I11" s="22"/>
      <c r="J11" s="22"/>
      <c r="K11" s="22">
        <f t="shared" si="0"/>
        <v>0</v>
      </c>
    </row>
    <row r="12" spans="1:11" x14ac:dyDescent="0.3">
      <c r="A12" s="15" t="s">
        <v>36</v>
      </c>
      <c r="B12" t="s">
        <v>38</v>
      </c>
      <c r="C12" s="2">
        <v>10</v>
      </c>
      <c r="D12" s="21"/>
      <c r="E12" s="32"/>
      <c r="F12" s="22">
        <f>3000000-F8</f>
        <v>2400000</v>
      </c>
      <c r="G12" s="22"/>
      <c r="H12" s="22">
        <f>-F12</f>
        <v>-2400000</v>
      </c>
      <c r="I12" s="22"/>
      <c r="J12" s="22"/>
      <c r="K12" s="22">
        <f t="shared" si="0"/>
        <v>0</v>
      </c>
    </row>
    <row r="13" spans="1:11" x14ac:dyDescent="0.3">
      <c r="A13" s="15" t="s">
        <v>36</v>
      </c>
      <c r="B13" t="s">
        <v>41</v>
      </c>
      <c r="C13" s="2">
        <v>11</v>
      </c>
      <c r="D13" s="21"/>
      <c r="E13" s="32"/>
      <c r="F13" s="22">
        <v>125000</v>
      </c>
      <c r="G13" s="22"/>
      <c r="H13" s="22">
        <f>-F13</f>
        <v>-125000</v>
      </c>
      <c r="I13" s="22"/>
      <c r="J13" s="22"/>
      <c r="K13" s="22">
        <f t="shared" si="0"/>
        <v>0</v>
      </c>
    </row>
    <row r="14" spans="1:11" x14ac:dyDescent="0.3">
      <c r="A14" s="15" t="s">
        <v>42</v>
      </c>
      <c r="B14" t="s">
        <v>43</v>
      </c>
      <c r="C14" s="2">
        <v>12</v>
      </c>
      <c r="D14" s="21">
        <v>125000</v>
      </c>
      <c r="E14" s="32"/>
      <c r="F14" s="22"/>
      <c r="G14" s="22">
        <f>-D14</f>
        <v>-125000</v>
      </c>
      <c r="H14" s="22"/>
      <c r="I14" s="22"/>
      <c r="J14" s="22"/>
      <c r="K14" s="22">
        <f t="shared" si="0"/>
        <v>0</v>
      </c>
    </row>
    <row r="15" spans="1:11" x14ac:dyDescent="0.3">
      <c r="A15" s="15" t="s">
        <v>44</v>
      </c>
      <c r="B15" t="s">
        <v>45</v>
      </c>
      <c r="C15" s="2">
        <v>13</v>
      </c>
      <c r="D15" s="21"/>
      <c r="E15" s="32">
        <f>-D14</f>
        <v>-125000</v>
      </c>
      <c r="F15" s="22"/>
      <c r="G15" s="22">
        <f>D14</f>
        <v>125000</v>
      </c>
      <c r="H15" s="22"/>
      <c r="I15" s="22"/>
      <c r="J15" s="22"/>
      <c r="K15" s="22">
        <f t="shared" si="0"/>
        <v>0</v>
      </c>
    </row>
    <row r="16" spans="1:11" x14ac:dyDescent="0.3">
      <c r="A16" s="15" t="s">
        <v>44</v>
      </c>
      <c r="B16" t="s">
        <v>46</v>
      </c>
      <c r="C16" s="2">
        <v>14</v>
      </c>
      <c r="D16" s="35">
        <f>-SUM(D3:D15)</f>
        <v>-333283</v>
      </c>
      <c r="E16" s="36">
        <f>-D16</f>
        <v>333283</v>
      </c>
      <c r="F16" s="36">
        <f>-SUM(D3:D15)</f>
        <v>-333283</v>
      </c>
      <c r="G16" s="31"/>
      <c r="H16" s="36">
        <f>SUM(D3:D15)</f>
        <v>333283</v>
      </c>
      <c r="I16" s="31"/>
      <c r="J16" s="31"/>
      <c r="K16" s="22">
        <f t="shared" si="0"/>
        <v>0</v>
      </c>
    </row>
    <row r="17" spans="1:11" ht="15" thickBot="1" x14ac:dyDescent="0.35">
      <c r="A17" s="37"/>
      <c r="B17" s="38" t="s">
        <v>17</v>
      </c>
      <c r="C17" s="38"/>
      <c r="D17" s="39">
        <f>SUM(D3:D16)</f>
        <v>0</v>
      </c>
      <c r="E17" s="40">
        <f t="shared" ref="E17:J17" si="1">SUM(E3:E16)</f>
        <v>187500</v>
      </c>
      <c r="F17" s="40">
        <f t="shared" si="1"/>
        <v>2791717</v>
      </c>
      <c r="G17" s="40">
        <f t="shared" si="1"/>
        <v>0</v>
      </c>
      <c r="H17" s="40">
        <f t="shared" si="1"/>
        <v>-2791717</v>
      </c>
      <c r="I17" s="40">
        <f t="shared" si="1"/>
        <v>-37500</v>
      </c>
      <c r="J17" s="40">
        <f t="shared" si="1"/>
        <v>-150000</v>
      </c>
      <c r="K17" s="22">
        <f t="shared" si="0"/>
        <v>0</v>
      </c>
    </row>
    <row r="18" spans="1:11" ht="15" thickTop="1" x14ac:dyDescent="0.3">
      <c r="A18" s="15"/>
      <c r="C18" s="47"/>
      <c r="D18" s="47"/>
      <c r="E18" s="47"/>
      <c r="F18" s="47"/>
      <c r="G18" s="47"/>
      <c r="H18" s="47"/>
      <c r="K18" s="22"/>
    </row>
    <row r="19" spans="1:11" x14ac:dyDescent="0.3">
      <c r="A19" s="15"/>
      <c r="C19" s="31"/>
      <c r="D19" s="31"/>
      <c r="E19" s="31"/>
      <c r="F19" s="31"/>
      <c r="G19" s="31"/>
      <c r="H19" s="31"/>
      <c r="K19" s="22"/>
    </row>
    <row r="20" spans="1:11" x14ac:dyDescent="0.3">
      <c r="A20" s="15"/>
      <c r="C20" s="31"/>
      <c r="D20" s="31"/>
      <c r="E20" s="31"/>
      <c r="F20" s="31"/>
      <c r="G20" s="31"/>
      <c r="H20" s="31"/>
      <c r="K20" s="22"/>
    </row>
    <row r="21" spans="1:11" x14ac:dyDescent="0.3">
      <c r="A21" s="15"/>
      <c r="C21" s="31"/>
      <c r="D21" s="32"/>
      <c r="E21" s="32"/>
      <c r="F21" s="32"/>
      <c r="G21" s="32"/>
      <c r="H21" s="32"/>
      <c r="I21" s="22"/>
      <c r="J21" s="22"/>
      <c r="K21" s="22"/>
    </row>
    <row r="22" spans="1:11" x14ac:dyDescent="0.3">
      <c r="A22" s="15"/>
      <c r="C22" s="31"/>
      <c r="D22" s="32"/>
      <c r="E22" s="32"/>
      <c r="F22" s="32"/>
      <c r="G22" s="32"/>
      <c r="H22" s="32"/>
      <c r="I22" s="22"/>
      <c r="J22" s="22"/>
      <c r="K22" s="22"/>
    </row>
    <row r="23" spans="1:11" x14ac:dyDescent="0.3">
      <c r="C23" s="31"/>
      <c r="D23" s="31"/>
      <c r="E23" s="31"/>
      <c r="F23" s="31"/>
      <c r="G23" s="31"/>
      <c r="H23" s="31"/>
    </row>
    <row r="24" spans="1:11" x14ac:dyDescent="0.3">
      <c r="C24" s="31"/>
      <c r="D24" s="36"/>
      <c r="E24" s="31"/>
      <c r="F24" s="31"/>
      <c r="G24" s="31"/>
      <c r="H24" s="31"/>
    </row>
    <row r="25" spans="1:11" x14ac:dyDescent="0.3">
      <c r="C25" s="31"/>
      <c r="D25" s="31"/>
      <c r="E25" s="31"/>
      <c r="F25" s="31"/>
      <c r="G25" s="31"/>
      <c r="H25" s="3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Kundespesifikasjon</vt:lpstr>
      <vt:lpstr>Leverandørspesifikasjon</vt:lpstr>
      <vt:lpstr>Posteringssammendrag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Joakim</dc:creator>
  <cp:lastModifiedBy>Joakim</cp:lastModifiedBy>
  <dcterms:created xsi:type="dcterms:W3CDTF">2012-11-06T10:17:35Z</dcterms:created>
  <dcterms:modified xsi:type="dcterms:W3CDTF">2012-11-06T15:27:33Z</dcterms:modified>
</cp:coreProperties>
</file>